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Password="CC71" lockStructure="1"/>
  <bookViews>
    <workbookView xWindow="0" yWindow="0" windowWidth="19200" windowHeight="11595"/>
  </bookViews>
  <sheets>
    <sheet name="Калькулятор замены освещения" sheetId="3" r:id="rId1"/>
    <sheet name="ИД" sheetId="4" state="hidden" r:id="rId2"/>
  </sheets>
  <definedNames>
    <definedName name="_xlnm.Print_Titles" localSheetId="0">'Калькулятор замены освещения'!$3:$3</definedName>
    <definedName name="_xlnm.Print_Area" localSheetId="0">'Калькулятор замены освещения'!$A$1:$T$239</definedName>
  </definedNames>
  <calcPr calcId="152511"/>
</workbook>
</file>

<file path=xl/calcChain.xml><?xml version="1.0" encoding="utf-8"?>
<calcChain xmlns="http://schemas.openxmlformats.org/spreadsheetml/2006/main">
  <c r="O229" i="3" l="1"/>
  <c r="B207" i="3" l="1"/>
  <c r="AB196" i="3" l="1"/>
  <c r="Y196" i="3"/>
  <c r="Z196" i="3" s="1"/>
  <c r="X196" i="3"/>
  <c r="U196" i="3"/>
  <c r="Q196" i="3"/>
  <c r="P196" i="3"/>
  <c r="O196" i="3"/>
  <c r="N196" i="3"/>
  <c r="F196" i="3"/>
  <c r="L196" i="3" s="1"/>
  <c r="E196" i="3"/>
  <c r="D196" i="3"/>
  <c r="AB195" i="3"/>
  <c r="Y195" i="3"/>
  <c r="Z195" i="3" s="1"/>
  <c r="X195" i="3"/>
  <c r="U195" i="3"/>
  <c r="Q195" i="3"/>
  <c r="P195" i="3"/>
  <c r="O195" i="3"/>
  <c r="N195" i="3"/>
  <c r="V195" i="3" s="1"/>
  <c r="F195" i="3"/>
  <c r="L195" i="3" s="1"/>
  <c r="E195" i="3"/>
  <c r="D195" i="3"/>
  <c r="AB194" i="3"/>
  <c r="Y194" i="3"/>
  <c r="Z194" i="3" s="1"/>
  <c r="X194" i="3"/>
  <c r="U194" i="3"/>
  <c r="Q194" i="3"/>
  <c r="P194" i="3"/>
  <c r="O194" i="3"/>
  <c r="N194" i="3"/>
  <c r="V194" i="3" s="1"/>
  <c r="F194" i="3"/>
  <c r="L194" i="3" s="1"/>
  <c r="E194" i="3"/>
  <c r="D194" i="3"/>
  <c r="AB193" i="3"/>
  <c r="Y193" i="3"/>
  <c r="Z193" i="3" s="1"/>
  <c r="X193" i="3"/>
  <c r="U193" i="3"/>
  <c r="Q193" i="3"/>
  <c r="P193" i="3"/>
  <c r="O193" i="3"/>
  <c r="N193" i="3"/>
  <c r="V193" i="3" s="1"/>
  <c r="F193" i="3"/>
  <c r="L193" i="3" s="1"/>
  <c r="E193" i="3"/>
  <c r="D193" i="3"/>
  <c r="AB189" i="3"/>
  <c r="Y189" i="3"/>
  <c r="Z189" i="3" s="1"/>
  <c r="X189" i="3"/>
  <c r="U189" i="3"/>
  <c r="Q189" i="3"/>
  <c r="P189" i="3"/>
  <c r="O189" i="3"/>
  <c r="N189" i="3"/>
  <c r="V189" i="3" s="1"/>
  <c r="F189" i="3"/>
  <c r="L189" i="3" s="1"/>
  <c r="E189" i="3"/>
  <c r="D189" i="3"/>
  <c r="AB188" i="3"/>
  <c r="Y188" i="3"/>
  <c r="Z188" i="3" s="1"/>
  <c r="X188" i="3"/>
  <c r="U188" i="3"/>
  <c r="Q188" i="3"/>
  <c r="P188" i="3"/>
  <c r="O188" i="3"/>
  <c r="N188" i="3"/>
  <c r="V188" i="3" s="1"/>
  <c r="F188" i="3"/>
  <c r="L188" i="3" s="1"/>
  <c r="E188" i="3"/>
  <c r="D188" i="3"/>
  <c r="AB187" i="3"/>
  <c r="Y187" i="3"/>
  <c r="Z187" i="3" s="1"/>
  <c r="X187" i="3"/>
  <c r="U187" i="3"/>
  <c r="Q187" i="3"/>
  <c r="P187" i="3"/>
  <c r="O187" i="3"/>
  <c r="N187" i="3"/>
  <c r="V187" i="3" s="1"/>
  <c r="F187" i="3"/>
  <c r="L187" i="3" s="1"/>
  <c r="E187" i="3"/>
  <c r="D187" i="3"/>
  <c r="AB186" i="3"/>
  <c r="Y186" i="3"/>
  <c r="Z186" i="3" s="1"/>
  <c r="X186" i="3"/>
  <c r="U186" i="3"/>
  <c r="Q186" i="3"/>
  <c r="P186" i="3"/>
  <c r="O186" i="3"/>
  <c r="N186" i="3"/>
  <c r="V186" i="3" s="1"/>
  <c r="F186" i="3"/>
  <c r="L186" i="3" s="1"/>
  <c r="E186" i="3"/>
  <c r="D186" i="3"/>
  <c r="AB185" i="3"/>
  <c r="Y185" i="3"/>
  <c r="Z185" i="3" s="1"/>
  <c r="X185" i="3"/>
  <c r="U185" i="3"/>
  <c r="Q185" i="3"/>
  <c r="P185" i="3"/>
  <c r="O185" i="3"/>
  <c r="N185" i="3"/>
  <c r="V185" i="3" s="1"/>
  <c r="F185" i="3"/>
  <c r="L185" i="3" s="1"/>
  <c r="E185" i="3"/>
  <c r="D185" i="3"/>
  <c r="AB184" i="3"/>
  <c r="Y184" i="3"/>
  <c r="Z184" i="3" s="1"/>
  <c r="X184" i="3"/>
  <c r="U184" i="3"/>
  <c r="Q184" i="3"/>
  <c r="P184" i="3"/>
  <c r="O184" i="3"/>
  <c r="N184" i="3"/>
  <c r="V184" i="3" s="1"/>
  <c r="F184" i="3"/>
  <c r="L184" i="3" s="1"/>
  <c r="E184" i="3"/>
  <c r="D184" i="3"/>
  <c r="AB183" i="3"/>
  <c r="Y183" i="3"/>
  <c r="Z183" i="3" s="1"/>
  <c r="X183" i="3"/>
  <c r="U183" i="3"/>
  <c r="Q183" i="3"/>
  <c r="P183" i="3"/>
  <c r="O183" i="3"/>
  <c r="N183" i="3"/>
  <c r="V183" i="3" s="1"/>
  <c r="F183" i="3"/>
  <c r="L183" i="3" s="1"/>
  <c r="E183" i="3"/>
  <c r="D183" i="3"/>
  <c r="AB182" i="3"/>
  <c r="Y182" i="3"/>
  <c r="Z182" i="3" s="1"/>
  <c r="X182" i="3"/>
  <c r="U182" i="3"/>
  <c r="Q182" i="3"/>
  <c r="P182" i="3"/>
  <c r="O182" i="3"/>
  <c r="N182" i="3"/>
  <c r="V182" i="3" s="1"/>
  <c r="F182" i="3"/>
  <c r="L182" i="3" s="1"/>
  <c r="E182" i="3"/>
  <c r="D182" i="3"/>
  <c r="AB181" i="3"/>
  <c r="Y181" i="3"/>
  <c r="Z181" i="3" s="1"/>
  <c r="X181" i="3"/>
  <c r="U181" i="3"/>
  <c r="Q181" i="3"/>
  <c r="P181" i="3"/>
  <c r="O181" i="3"/>
  <c r="N181" i="3"/>
  <c r="V181" i="3" s="1"/>
  <c r="F181" i="3"/>
  <c r="L181" i="3" s="1"/>
  <c r="E181" i="3"/>
  <c r="D181" i="3"/>
  <c r="AB180" i="3"/>
  <c r="Y180" i="3"/>
  <c r="Z180" i="3" s="1"/>
  <c r="X180" i="3"/>
  <c r="U180" i="3"/>
  <c r="Q180" i="3"/>
  <c r="P180" i="3"/>
  <c r="O180" i="3"/>
  <c r="N180" i="3"/>
  <c r="V180" i="3" s="1"/>
  <c r="F180" i="3"/>
  <c r="L180" i="3" s="1"/>
  <c r="E180" i="3"/>
  <c r="D180" i="3"/>
  <c r="AB179" i="3"/>
  <c r="Y179" i="3"/>
  <c r="Z179" i="3" s="1"/>
  <c r="X179" i="3"/>
  <c r="U179" i="3"/>
  <c r="Q179" i="3"/>
  <c r="P179" i="3"/>
  <c r="O179" i="3"/>
  <c r="N179" i="3"/>
  <c r="V179" i="3" s="1"/>
  <c r="F179" i="3"/>
  <c r="L179" i="3" s="1"/>
  <c r="E179" i="3"/>
  <c r="D179" i="3"/>
  <c r="AB178" i="3"/>
  <c r="Y178" i="3"/>
  <c r="Z178" i="3" s="1"/>
  <c r="X178" i="3"/>
  <c r="U178" i="3"/>
  <c r="Q178" i="3"/>
  <c r="P178" i="3"/>
  <c r="O178" i="3"/>
  <c r="N178" i="3"/>
  <c r="F178" i="3"/>
  <c r="L178" i="3" s="1"/>
  <c r="E178" i="3"/>
  <c r="D178" i="3"/>
  <c r="AB199" i="3"/>
  <c r="Y199" i="3"/>
  <c r="Z199" i="3" s="1"/>
  <c r="X199" i="3"/>
  <c r="U199" i="3"/>
  <c r="Q199" i="3"/>
  <c r="P199" i="3"/>
  <c r="O199" i="3"/>
  <c r="N199" i="3"/>
  <c r="V199" i="3" s="1"/>
  <c r="F199" i="3"/>
  <c r="L199" i="3" s="1"/>
  <c r="E199" i="3"/>
  <c r="D199" i="3"/>
  <c r="AB198" i="3"/>
  <c r="Y198" i="3"/>
  <c r="Z198" i="3" s="1"/>
  <c r="X198" i="3"/>
  <c r="U198" i="3"/>
  <c r="Q198" i="3"/>
  <c r="P198" i="3"/>
  <c r="O198" i="3"/>
  <c r="N198" i="3"/>
  <c r="V198" i="3" s="1"/>
  <c r="F198" i="3"/>
  <c r="L198" i="3" s="1"/>
  <c r="E198" i="3"/>
  <c r="D198" i="3"/>
  <c r="AB197" i="3"/>
  <c r="Y197" i="3"/>
  <c r="Z197" i="3" s="1"/>
  <c r="X197" i="3"/>
  <c r="U197" i="3"/>
  <c r="Q197" i="3"/>
  <c r="P197" i="3"/>
  <c r="O197" i="3"/>
  <c r="N197" i="3"/>
  <c r="V197" i="3" s="1"/>
  <c r="F197" i="3"/>
  <c r="L197" i="3" s="1"/>
  <c r="E197" i="3"/>
  <c r="D197" i="3"/>
  <c r="AB192" i="3"/>
  <c r="Y192" i="3"/>
  <c r="Z192" i="3" s="1"/>
  <c r="X192" i="3"/>
  <c r="U192" i="3"/>
  <c r="Q192" i="3"/>
  <c r="P192" i="3"/>
  <c r="O192" i="3"/>
  <c r="N192" i="3"/>
  <c r="V192" i="3" s="1"/>
  <c r="F192" i="3"/>
  <c r="L192" i="3" s="1"/>
  <c r="E192" i="3"/>
  <c r="D192" i="3"/>
  <c r="AB191" i="3"/>
  <c r="Y191" i="3"/>
  <c r="Z191" i="3" s="1"/>
  <c r="X191" i="3"/>
  <c r="U191" i="3"/>
  <c r="Q191" i="3"/>
  <c r="P191" i="3"/>
  <c r="O191" i="3"/>
  <c r="N191" i="3"/>
  <c r="V191" i="3" s="1"/>
  <c r="F191" i="3"/>
  <c r="L191" i="3" s="1"/>
  <c r="E191" i="3"/>
  <c r="D191" i="3"/>
  <c r="AB190" i="3"/>
  <c r="Y190" i="3"/>
  <c r="Z190" i="3" s="1"/>
  <c r="X190" i="3"/>
  <c r="U190" i="3"/>
  <c r="Q190" i="3"/>
  <c r="P190" i="3"/>
  <c r="O190" i="3"/>
  <c r="N190" i="3"/>
  <c r="V190" i="3" s="1"/>
  <c r="F190" i="3"/>
  <c r="L190" i="3" s="1"/>
  <c r="E190" i="3"/>
  <c r="D190" i="3"/>
  <c r="AB202" i="3"/>
  <c r="Y202" i="3"/>
  <c r="Z202" i="3" s="1"/>
  <c r="X202" i="3"/>
  <c r="U202" i="3"/>
  <c r="Q202" i="3"/>
  <c r="P202" i="3"/>
  <c r="O202" i="3"/>
  <c r="N202" i="3"/>
  <c r="V202" i="3" s="1"/>
  <c r="F202" i="3"/>
  <c r="L202" i="3" s="1"/>
  <c r="E202" i="3"/>
  <c r="D202" i="3"/>
  <c r="AB201" i="3"/>
  <c r="Y201" i="3"/>
  <c r="Z201" i="3" s="1"/>
  <c r="X201" i="3"/>
  <c r="U201" i="3"/>
  <c r="Q201" i="3"/>
  <c r="P201" i="3"/>
  <c r="O201" i="3"/>
  <c r="N201" i="3"/>
  <c r="V201" i="3" s="1"/>
  <c r="F201" i="3"/>
  <c r="L201" i="3" s="1"/>
  <c r="E201" i="3"/>
  <c r="D201" i="3"/>
  <c r="AB200" i="3"/>
  <c r="Y200" i="3"/>
  <c r="Z200" i="3" s="1"/>
  <c r="X200" i="3"/>
  <c r="U200" i="3"/>
  <c r="Q200" i="3"/>
  <c r="P200" i="3"/>
  <c r="O200" i="3"/>
  <c r="N200" i="3"/>
  <c r="V200" i="3" s="1"/>
  <c r="F200" i="3"/>
  <c r="L200" i="3" s="1"/>
  <c r="E200" i="3"/>
  <c r="D200" i="3"/>
  <c r="AB78" i="3"/>
  <c r="Y78" i="3"/>
  <c r="Z78" i="3" s="1"/>
  <c r="X78" i="3"/>
  <c r="U78" i="3"/>
  <c r="Q78" i="3"/>
  <c r="P78" i="3"/>
  <c r="O78" i="3"/>
  <c r="N78" i="3"/>
  <c r="V78" i="3" s="1"/>
  <c r="F78" i="3"/>
  <c r="L78" i="3" s="1"/>
  <c r="E78" i="3"/>
  <c r="D78" i="3"/>
  <c r="AB77" i="3"/>
  <c r="Y77" i="3"/>
  <c r="Z77" i="3" s="1"/>
  <c r="X77" i="3"/>
  <c r="U77" i="3"/>
  <c r="Q77" i="3"/>
  <c r="P77" i="3"/>
  <c r="O77" i="3"/>
  <c r="N77" i="3"/>
  <c r="V77" i="3" s="1"/>
  <c r="F77" i="3"/>
  <c r="L77" i="3" s="1"/>
  <c r="E77" i="3"/>
  <c r="D77" i="3"/>
  <c r="AB76" i="3"/>
  <c r="Y76" i="3"/>
  <c r="Z76" i="3" s="1"/>
  <c r="X76" i="3"/>
  <c r="U76" i="3"/>
  <c r="Q76" i="3"/>
  <c r="P76" i="3"/>
  <c r="O76" i="3"/>
  <c r="N76" i="3"/>
  <c r="V76" i="3" s="1"/>
  <c r="F76" i="3"/>
  <c r="L76" i="3" s="1"/>
  <c r="E76" i="3"/>
  <c r="D76" i="3"/>
  <c r="AB75" i="3"/>
  <c r="Y75" i="3"/>
  <c r="Z75" i="3" s="1"/>
  <c r="X75" i="3"/>
  <c r="U75" i="3"/>
  <c r="Q75" i="3"/>
  <c r="P75" i="3"/>
  <c r="O75" i="3"/>
  <c r="N75" i="3"/>
  <c r="V75" i="3" s="1"/>
  <c r="F75" i="3"/>
  <c r="L75" i="3" s="1"/>
  <c r="E75" i="3"/>
  <c r="D75" i="3"/>
  <c r="AB74" i="3"/>
  <c r="Y74" i="3"/>
  <c r="Z74" i="3" s="1"/>
  <c r="X74" i="3"/>
  <c r="U74" i="3"/>
  <c r="Q74" i="3"/>
  <c r="P74" i="3"/>
  <c r="O74" i="3"/>
  <c r="N74" i="3"/>
  <c r="V74" i="3" s="1"/>
  <c r="F74" i="3"/>
  <c r="L74" i="3" s="1"/>
  <c r="E74" i="3"/>
  <c r="D74" i="3"/>
  <c r="AB73" i="3"/>
  <c r="Y73" i="3"/>
  <c r="Z73" i="3" s="1"/>
  <c r="X73" i="3"/>
  <c r="U73" i="3"/>
  <c r="Q73" i="3"/>
  <c r="P73" i="3"/>
  <c r="O73" i="3"/>
  <c r="N73" i="3"/>
  <c r="V73" i="3" s="1"/>
  <c r="F73" i="3"/>
  <c r="L73" i="3" s="1"/>
  <c r="E73" i="3"/>
  <c r="D73" i="3"/>
  <c r="AB72" i="3"/>
  <c r="Y72" i="3"/>
  <c r="Z72" i="3" s="1"/>
  <c r="X72" i="3"/>
  <c r="U72" i="3"/>
  <c r="Q72" i="3"/>
  <c r="P72" i="3"/>
  <c r="O72" i="3"/>
  <c r="N72" i="3"/>
  <c r="V72" i="3" s="1"/>
  <c r="F72" i="3"/>
  <c r="L72" i="3" s="1"/>
  <c r="E72" i="3"/>
  <c r="D72" i="3"/>
  <c r="AB71" i="3"/>
  <c r="Y71" i="3"/>
  <c r="Z71" i="3" s="1"/>
  <c r="X71" i="3"/>
  <c r="U71" i="3"/>
  <c r="Q71" i="3"/>
  <c r="P71" i="3"/>
  <c r="O71" i="3"/>
  <c r="N71" i="3"/>
  <c r="V71" i="3" s="1"/>
  <c r="F71" i="3"/>
  <c r="L71" i="3" s="1"/>
  <c r="E71" i="3"/>
  <c r="D71" i="3"/>
  <c r="AB70" i="3"/>
  <c r="Y70" i="3"/>
  <c r="Z70" i="3" s="1"/>
  <c r="X70" i="3"/>
  <c r="U70" i="3"/>
  <c r="Q70" i="3"/>
  <c r="P70" i="3"/>
  <c r="O70" i="3"/>
  <c r="N70" i="3"/>
  <c r="V70" i="3" s="1"/>
  <c r="F70" i="3"/>
  <c r="L70" i="3" s="1"/>
  <c r="M70" i="3" s="1"/>
  <c r="E70" i="3"/>
  <c r="D70" i="3"/>
  <c r="AB69" i="3"/>
  <c r="Y69" i="3"/>
  <c r="Z69" i="3" s="1"/>
  <c r="X69" i="3"/>
  <c r="U69" i="3"/>
  <c r="Q69" i="3"/>
  <c r="P69" i="3"/>
  <c r="O69" i="3"/>
  <c r="N69" i="3"/>
  <c r="V69" i="3" s="1"/>
  <c r="F69" i="3"/>
  <c r="L69" i="3" s="1"/>
  <c r="M69" i="3" s="1"/>
  <c r="E69" i="3"/>
  <c r="D69" i="3"/>
  <c r="AB68" i="3"/>
  <c r="Y68" i="3"/>
  <c r="Z68" i="3" s="1"/>
  <c r="X68" i="3"/>
  <c r="U68" i="3"/>
  <c r="Q68" i="3"/>
  <c r="P68" i="3"/>
  <c r="O68" i="3"/>
  <c r="N68" i="3"/>
  <c r="V68" i="3" s="1"/>
  <c r="F68" i="3"/>
  <c r="L68" i="3" s="1"/>
  <c r="M68" i="3" s="1"/>
  <c r="E68" i="3"/>
  <c r="D68" i="3"/>
  <c r="AB67" i="3"/>
  <c r="Y67" i="3"/>
  <c r="Z67" i="3" s="1"/>
  <c r="X67" i="3"/>
  <c r="U67" i="3"/>
  <c r="Q67" i="3"/>
  <c r="P67" i="3"/>
  <c r="O67" i="3"/>
  <c r="N67" i="3"/>
  <c r="V67" i="3" s="1"/>
  <c r="F67" i="3"/>
  <c r="L67" i="3" s="1"/>
  <c r="M67" i="3" s="1"/>
  <c r="E67" i="3"/>
  <c r="D67" i="3"/>
  <c r="AB66" i="3"/>
  <c r="Y66" i="3"/>
  <c r="Z66" i="3" s="1"/>
  <c r="X66" i="3"/>
  <c r="U66" i="3"/>
  <c r="Q66" i="3"/>
  <c r="P66" i="3"/>
  <c r="O66" i="3"/>
  <c r="N66" i="3"/>
  <c r="V66" i="3" s="1"/>
  <c r="F66" i="3"/>
  <c r="L66" i="3" s="1"/>
  <c r="M66" i="3" s="1"/>
  <c r="E66" i="3"/>
  <c r="D66" i="3"/>
  <c r="AB65" i="3"/>
  <c r="Y65" i="3"/>
  <c r="Z65" i="3" s="1"/>
  <c r="X65" i="3"/>
  <c r="U65" i="3"/>
  <c r="Q65" i="3"/>
  <c r="P65" i="3"/>
  <c r="O65" i="3"/>
  <c r="N65" i="3"/>
  <c r="V65" i="3" s="1"/>
  <c r="F65" i="3"/>
  <c r="L65" i="3" s="1"/>
  <c r="M65" i="3" s="1"/>
  <c r="E65" i="3"/>
  <c r="D65" i="3"/>
  <c r="AB64" i="3"/>
  <c r="Y64" i="3"/>
  <c r="Z64" i="3" s="1"/>
  <c r="X64" i="3"/>
  <c r="U64" i="3"/>
  <c r="Q64" i="3"/>
  <c r="P64" i="3"/>
  <c r="O64" i="3"/>
  <c r="N64" i="3"/>
  <c r="V64" i="3" s="1"/>
  <c r="F64" i="3"/>
  <c r="L64" i="3" s="1"/>
  <c r="E64" i="3"/>
  <c r="D64" i="3"/>
  <c r="AB63" i="3"/>
  <c r="Y63" i="3"/>
  <c r="Z63" i="3" s="1"/>
  <c r="X63" i="3"/>
  <c r="U63" i="3"/>
  <c r="Q63" i="3"/>
  <c r="P63" i="3"/>
  <c r="O63" i="3"/>
  <c r="N63" i="3"/>
  <c r="V63" i="3" s="1"/>
  <c r="F63" i="3"/>
  <c r="L63" i="3" s="1"/>
  <c r="E63" i="3"/>
  <c r="D63" i="3"/>
  <c r="AB62" i="3"/>
  <c r="Y62" i="3"/>
  <c r="Z62" i="3" s="1"/>
  <c r="X62" i="3"/>
  <c r="U62" i="3"/>
  <c r="Q62" i="3"/>
  <c r="P62" i="3"/>
  <c r="O62" i="3"/>
  <c r="N62" i="3"/>
  <c r="V62" i="3" s="1"/>
  <c r="F62" i="3"/>
  <c r="L62" i="3" s="1"/>
  <c r="E62" i="3"/>
  <c r="D62" i="3"/>
  <c r="AB61" i="3"/>
  <c r="Y61" i="3"/>
  <c r="Z61" i="3" s="1"/>
  <c r="X61" i="3"/>
  <c r="U61" i="3"/>
  <c r="Q61" i="3"/>
  <c r="P61" i="3"/>
  <c r="O61" i="3"/>
  <c r="N61" i="3"/>
  <c r="V61" i="3" s="1"/>
  <c r="F61" i="3"/>
  <c r="L61" i="3" s="1"/>
  <c r="E61" i="3"/>
  <c r="D61" i="3"/>
  <c r="AB60" i="3"/>
  <c r="Y60" i="3"/>
  <c r="Z60" i="3" s="1"/>
  <c r="X60" i="3"/>
  <c r="U60" i="3"/>
  <c r="Q60" i="3"/>
  <c r="P60" i="3"/>
  <c r="O60" i="3"/>
  <c r="N60" i="3"/>
  <c r="V60" i="3" s="1"/>
  <c r="F60" i="3"/>
  <c r="L60" i="3" s="1"/>
  <c r="E60" i="3"/>
  <c r="D60" i="3"/>
  <c r="AB59" i="3"/>
  <c r="Y59" i="3"/>
  <c r="Z59" i="3" s="1"/>
  <c r="X59" i="3"/>
  <c r="U59" i="3"/>
  <c r="Q59" i="3"/>
  <c r="P59" i="3"/>
  <c r="O59" i="3"/>
  <c r="N59" i="3"/>
  <c r="V59" i="3" s="1"/>
  <c r="F59" i="3"/>
  <c r="L59" i="3" s="1"/>
  <c r="E59" i="3"/>
  <c r="D59" i="3"/>
  <c r="AB58" i="3"/>
  <c r="Y58" i="3"/>
  <c r="Z58" i="3" s="1"/>
  <c r="X58" i="3"/>
  <c r="U58" i="3"/>
  <c r="Q58" i="3"/>
  <c r="P58" i="3"/>
  <c r="O58" i="3"/>
  <c r="N58" i="3"/>
  <c r="V58" i="3" s="1"/>
  <c r="F58" i="3"/>
  <c r="L58" i="3" s="1"/>
  <c r="E58" i="3"/>
  <c r="D58" i="3"/>
  <c r="AB57" i="3"/>
  <c r="Y57" i="3"/>
  <c r="Z57" i="3" s="1"/>
  <c r="X57" i="3"/>
  <c r="U57" i="3"/>
  <c r="Q57" i="3"/>
  <c r="P57" i="3"/>
  <c r="O57" i="3"/>
  <c r="N57" i="3"/>
  <c r="V57" i="3" s="1"/>
  <c r="F57" i="3"/>
  <c r="L57" i="3" s="1"/>
  <c r="E57" i="3"/>
  <c r="D57" i="3"/>
  <c r="AB56" i="3"/>
  <c r="Y56" i="3"/>
  <c r="Z56" i="3" s="1"/>
  <c r="X56" i="3"/>
  <c r="U56" i="3"/>
  <c r="Q56" i="3"/>
  <c r="P56" i="3"/>
  <c r="O56" i="3"/>
  <c r="N56" i="3"/>
  <c r="V56" i="3" s="1"/>
  <c r="F56" i="3"/>
  <c r="L56" i="3" s="1"/>
  <c r="E56" i="3"/>
  <c r="D56" i="3"/>
  <c r="AB55" i="3"/>
  <c r="Y55" i="3"/>
  <c r="Z55" i="3" s="1"/>
  <c r="X55" i="3"/>
  <c r="U55" i="3"/>
  <c r="Q55" i="3"/>
  <c r="P55" i="3"/>
  <c r="O55" i="3"/>
  <c r="N55" i="3"/>
  <c r="F55" i="3"/>
  <c r="L55" i="3" s="1"/>
  <c r="M55" i="3" s="1"/>
  <c r="E55" i="3"/>
  <c r="D55" i="3"/>
  <c r="AB54" i="3"/>
  <c r="Y54" i="3"/>
  <c r="Z54" i="3" s="1"/>
  <c r="X54" i="3"/>
  <c r="U54" i="3"/>
  <c r="Q54" i="3"/>
  <c r="P54" i="3"/>
  <c r="O54" i="3"/>
  <c r="N54" i="3"/>
  <c r="V54" i="3" s="1"/>
  <c r="F54" i="3"/>
  <c r="L54" i="3" s="1"/>
  <c r="M54" i="3" s="1"/>
  <c r="E54" i="3"/>
  <c r="D54" i="3"/>
  <c r="AB53" i="3"/>
  <c r="Y53" i="3"/>
  <c r="Z53" i="3" s="1"/>
  <c r="X53" i="3"/>
  <c r="U53" i="3"/>
  <c r="Q53" i="3"/>
  <c r="P53" i="3"/>
  <c r="O53" i="3"/>
  <c r="N53" i="3"/>
  <c r="V53" i="3" s="1"/>
  <c r="F53" i="3"/>
  <c r="L53" i="3" s="1"/>
  <c r="E53" i="3"/>
  <c r="D53" i="3"/>
  <c r="AB52" i="3"/>
  <c r="Y52" i="3"/>
  <c r="Z52" i="3" s="1"/>
  <c r="X52" i="3"/>
  <c r="U52" i="3"/>
  <c r="Q52" i="3"/>
  <c r="P52" i="3"/>
  <c r="O52" i="3"/>
  <c r="N52" i="3"/>
  <c r="F52" i="3"/>
  <c r="L52" i="3" s="1"/>
  <c r="E52" i="3"/>
  <c r="D52" i="3"/>
  <c r="AB51" i="3"/>
  <c r="Y51" i="3"/>
  <c r="Z51" i="3" s="1"/>
  <c r="X51" i="3"/>
  <c r="U51" i="3"/>
  <c r="Q51" i="3"/>
  <c r="P51" i="3"/>
  <c r="O51" i="3"/>
  <c r="N51" i="3"/>
  <c r="F51" i="3"/>
  <c r="L51" i="3" s="1"/>
  <c r="M51" i="3" s="1"/>
  <c r="E51" i="3"/>
  <c r="D51" i="3"/>
  <c r="AB50" i="3"/>
  <c r="Y50" i="3"/>
  <c r="Z50" i="3" s="1"/>
  <c r="X50" i="3"/>
  <c r="U50" i="3"/>
  <c r="Q50" i="3"/>
  <c r="P50" i="3"/>
  <c r="O50" i="3"/>
  <c r="N50" i="3"/>
  <c r="V50" i="3" s="1"/>
  <c r="F50" i="3"/>
  <c r="L50" i="3" s="1"/>
  <c r="E50" i="3"/>
  <c r="D50" i="3"/>
  <c r="AB49" i="3"/>
  <c r="Y49" i="3"/>
  <c r="Z49" i="3" s="1"/>
  <c r="X49" i="3"/>
  <c r="U49" i="3"/>
  <c r="Q49" i="3"/>
  <c r="P49" i="3"/>
  <c r="O49" i="3"/>
  <c r="N49" i="3"/>
  <c r="V49" i="3" s="1"/>
  <c r="F49" i="3"/>
  <c r="L49" i="3" s="1"/>
  <c r="E49" i="3"/>
  <c r="D49" i="3"/>
  <c r="AB48" i="3"/>
  <c r="Y48" i="3"/>
  <c r="Z48" i="3" s="1"/>
  <c r="X48" i="3"/>
  <c r="U48" i="3"/>
  <c r="Q48" i="3"/>
  <c r="P48" i="3"/>
  <c r="O48" i="3"/>
  <c r="N48" i="3"/>
  <c r="V48" i="3" s="1"/>
  <c r="F48" i="3"/>
  <c r="L48" i="3" s="1"/>
  <c r="E48" i="3"/>
  <c r="D48" i="3"/>
  <c r="AB47" i="3"/>
  <c r="Y47" i="3"/>
  <c r="Z47" i="3" s="1"/>
  <c r="X47" i="3"/>
  <c r="U47" i="3"/>
  <c r="Q47" i="3"/>
  <c r="P47" i="3"/>
  <c r="O47" i="3"/>
  <c r="N47" i="3"/>
  <c r="V47" i="3" s="1"/>
  <c r="F47" i="3"/>
  <c r="L47" i="3" s="1"/>
  <c r="E47" i="3"/>
  <c r="D47" i="3"/>
  <c r="AB46" i="3"/>
  <c r="Y46" i="3"/>
  <c r="Z46" i="3" s="1"/>
  <c r="X46" i="3"/>
  <c r="U46" i="3"/>
  <c r="Q46" i="3"/>
  <c r="P46" i="3"/>
  <c r="O46" i="3"/>
  <c r="N46" i="3"/>
  <c r="V46" i="3" s="1"/>
  <c r="F46" i="3"/>
  <c r="L46" i="3" s="1"/>
  <c r="E46" i="3"/>
  <c r="D46" i="3"/>
  <c r="AB114" i="3"/>
  <c r="Y114" i="3"/>
  <c r="Z114" i="3" s="1"/>
  <c r="X114" i="3"/>
  <c r="U114" i="3"/>
  <c r="Q114" i="3"/>
  <c r="P114" i="3"/>
  <c r="O114" i="3"/>
  <c r="N114" i="3"/>
  <c r="V114" i="3" s="1"/>
  <c r="F114" i="3"/>
  <c r="L114" i="3" s="1"/>
  <c r="E114" i="3"/>
  <c r="D114" i="3"/>
  <c r="AB113" i="3"/>
  <c r="Y113" i="3"/>
  <c r="Z113" i="3" s="1"/>
  <c r="X113" i="3"/>
  <c r="U113" i="3"/>
  <c r="Q113" i="3"/>
  <c r="P113" i="3"/>
  <c r="O113" i="3"/>
  <c r="N113" i="3"/>
  <c r="V113" i="3" s="1"/>
  <c r="F113" i="3"/>
  <c r="L113" i="3" s="1"/>
  <c r="E113" i="3"/>
  <c r="D113" i="3"/>
  <c r="AB112" i="3"/>
  <c r="Y112" i="3"/>
  <c r="Z112" i="3" s="1"/>
  <c r="X112" i="3"/>
  <c r="U112" i="3"/>
  <c r="Q112" i="3"/>
  <c r="P112" i="3"/>
  <c r="O112" i="3"/>
  <c r="N112" i="3"/>
  <c r="V112" i="3" s="1"/>
  <c r="F112" i="3"/>
  <c r="L112" i="3" s="1"/>
  <c r="E112" i="3"/>
  <c r="D112" i="3"/>
  <c r="AB111" i="3"/>
  <c r="Y111" i="3"/>
  <c r="Z111" i="3" s="1"/>
  <c r="X111" i="3"/>
  <c r="U111" i="3"/>
  <c r="Q111" i="3"/>
  <c r="P111" i="3"/>
  <c r="O111" i="3"/>
  <c r="N111" i="3"/>
  <c r="V111" i="3" s="1"/>
  <c r="F111" i="3"/>
  <c r="L111" i="3" s="1"/>
  <c r="E111" i="3"/>
  <c r="D111" i="3"/>
  <c r="AB110" i="3"/>
  <c r="Y110" i="3"/>
  <c r="Z110" i="3" s="1"/>
  <c r="X110" i="3"/>
  <c r="U110" i="3"/>
  <c r="Q110" i="3"/>
  <c r="P110" i="3"/>
  <c r="O110" i="3"/>
  <c r="N110" i="3"/>
  <c r="V110" i="3" s="1"/>
  <c r="F110" i="3"/>
  <c r="L110" i="3" s="1"/>
  <c r="E110" i="3"/>
  <c r="D110" i="3"/>
  <c r="AB109" i="3"/>
  <c r="Y109" i="3"/>
  <c r="Z109" i="3" s="1"/>
  <c r="X109" i="3"/>
  <c r="U109" i="3"/>
  <c r="Q109" i="3"/>
  <c r="P109" i="3"/>
  <c r="O109" i="3"/>
  <c r="N109" i="3"/>
  <c r="V109" i="3" s="1"/>
  <c r="F109" i="3"/>
  <c r="L109" i="3" s="1"/>
  <c r="E109" i="3"/>
  <c r="D109" i="3"/>
  <c r="AB108" i="3"/>
  <c r="Y108" i="3"/>
  <c r="Z108" i="3" s="1"/>
  <c r="X108" i="3"/>
  <c r="U108" i="3"/>
  <c r="Q108" i="3"/>
  <c r="P108" i="3"/>
  <c r="O108" i="3"/>
  <c r="N108" i="3"/>
  <c r="F108" i="3"/>
  <c r="L108" i="3" s="1"/>
  <c r="E108" i="3"/>
  <c r="D108" i="3"/>
  <c r="AB107" i="3"/>
  <c r="Y107" i="3"/>
  <c r="Z107" i="3" s="1"/>
  <c r="X107" i="3"/>
  <c r="U107" i="3"/>
  <c r="Q107" i="3"/>
  <c r="P107" i="3"/>
  <c r="O107" i="3"/>
  <c r="N107" i="3"/>
  <c r="V107" i="3" s="1"/>
  <c r="F107" i="3"/>
  <c r="L107" i="3" s="1"/>
  <c r="E107" i="3"/>
  <c r="D107" i="3"/>
  <c r="AB106" i="3"/>
  <c r="Y106" i="3"/>
  <c r="Z106" i="3" s="1"/>
  <c r="X106" i="3"/>
  <c r="U106" i="3"/>
  <c r="Q106" i="3"/>
  <c r="P106" i="3"/>
  <c r="O106" i="3"/>
  <c r="N106" i="3"/>
  <c r="V106" i="3" s="1"/>
  <c r="F106" i="3"/>
  <c r="L106" i="3" s="1"/>
  <c r="E106" i="3"/>
  <c r="D106" i="3"/>
  <c r="AB105" i="3"/>
  <c r="Y105" i="3"/>
  <c r="Z105" i="3" s="1"/>
  <c r="X105" i="3"/>
  <c r="U105" i="3"/>
  <c r="Q105" i="3"/>
  <c r="P105" i="3"/>
  <c r="O105" i="3"/>
  <c r="N105" i="3"/>
  <c r="V105" i="3" s="1"/>
  <c r="F105" i="3"/>
  <c r="L105" i="3" s="1"/>
  <c r="E105" i="3"/>
  <c r="D105" i="3"/>
  <c r="AB104" i="3"/>
  <c r="Y104" i="3"/>
  <c r="Z104" i="3" s="1"/>
  <c r="X104" i="3"/>
  <c r="U104" i="3"/>
  <c r="Q104" i="3"/>
  <c r="P104" i="3"/>
  <c r="O104" i="3"/>
  <c r="N104" i="3"/>
  <c r="V104" i="3" s="1"/>
  <c r="F104" i="3"/>
  <c r="L104" i="3" s="1"/>
  <c r="E104" i="3"/>
  <c r="D104" i="3"/>
  <c r="AB103" i="3"/>
  <c r="Y103" i="3"/>
  <c r="Z103" i="3" s="1"/>
  <c r="X103" i="3"/>
  <c r="U103" i="3"/>
  <c r="Q103" i="3"/>
  <c r="P103" i="3"/>
  <c r="O103" i="3"/>
  <c r="N103" i="3"/>
  <c r="V103" i="3" s="1"/>
  <c r="F103" i="3"/>
  <c r="L103" i="3" s="1"/>
  <c r="E103" i="3"/>
  <c r="D103" i="3"/>
  <c r="AB102" i="3"/>
  <c r="Y102" i="3"/>
  <c r="Z102" i="3" s="1"/>
  <c r="X102" i="3"/>
  <c r="U102" i="3"/>
  <c r="Q102" i="3"/>
  <c r="P102" i="3"/>
  <c r="O102" i="3"/>
  <c r="N102" i="3"/>
  <c r="V102" i="3" s="1"/>
  <c r="F102" i="3"/>
  <c r="L102" i="3" s="1"/>
  <c r="E102" i="3"/>
  <c r="D102" i="3"/>
  <c r="AB101" i="3"/>
  <c r="Y101" i="3"/>
  <c r="Z101" i="3" s="1"/>
  <c r="X101" i="3"/>
  <c r="U101" i="3"/>
  <c r="Q101" i="3"/>
  <c r="P101" i="3"/>
  <c r="O101" i="3"/>
  <c r="N101" i="3"/>
  <c r="V101" i="3" s="1"/>
  <c r="F101" i="3"/>
  <c r="L101" i="3" s="1"/>
  <c r="E101" i="3"/>
  <c r="D101" i="3"/>
  <c r="AB100" i="3"/>
  <c r="Y100" i="3"/>
  <c r="Z100" i="3" s="1"/>
  <c r="X100" i="3"/>
  <c r="U100" i="3"/>
  <c r="Q100" i="3"/>
  <c r="P100" i="3"/>
  <c r="O100" i="3"/>
  <c r="N100" i="3"/>
  <c r="F100" i="3"/>
  <c r="L100" i="3" s="1"/>
  <c r="E100" i="3"/>
  <c r="D100" i="3"/>
  <c r="AB99" i="3"/>
  <c r="Y99" i="3"/>
  <c r="Z99" i="3" s="1"/>
  <c r="X99" i="3"/>
  <c r="U99" i="3"/>
  <c r="Q99" i="3"/>
  <c r="P99" i="3"/>
  <c r="O99" i="3"/>
  <c r="N99" i="3"/>
  <c r="V99" i="3" s="1"/>
  <c r="F99" i="3"/>
  <c r="L99" i="3" s="1"/>
  <c r="E99" i="3"/>
  <c r="D99" i="3"/>
  <c r="AB98" i="3"/>
  <c r="Y98" i="3"/>
  <c r="Z98" i="3" s="1"/>
  <c r="X98" i="3"/>
  <c r="U98" i="3"/>
  <c r="Q98" i="3"/>
  <c r="P98" i="3"/>
  <c r="O98" i="3"/>
  <c r="N98" i="3"/>
  <c r="F98" i="3"/>
  <c r="L98" i="3" s="1"/>
  <c r="E98" i="3"/>
  <c r="D98" i="3"/>
  <c r="AB97" i="3"/>
  <c r="Y97" i="3"/>
  <c r="Z97" i="3" s="1"/>
  <c r="X97" i="3"/>
  <c r="U97" i="3"/>
  <c r="Q97" i="3"/>
  <c r="P97" i="3"/>
  <c r="O97" i="3"/>
  <c r="N97" i="3"/>
  <c r="V97" i="3" s="1"/>
  <c r="F97" i="3"/>
  <c r="L97" i="3" s="1"/>
  <c r="E97" i="3"/>
  <c r="D97" i="3"/>
  <c r="AB96" i="3"/>
  <c r="Y96" i="3"/>
  <c r="Z96" i="3" s="1"/>
  <c r="X96" i="3"/>
  <c r="U96" i="3"/>
  <c r="Q96" i="3"/>
  <c r="P96" i="3"/>
  <c r="O96" i="3"/>
  <c r="N96" i="3"/>
  <c r="V96" i="3" s="1"/>
  <c r="F96" i="3"/>
  <c r="L96" i="3" s="1"/>
  <c r="E96" i="3"/>
  <c r="D96" i="3"/>
  <c r="AB95" i="3"/>
  <c r="Y95" i="3"/>
  <c r="Z95" i="3" s="1"/>
  <c r="X95" i="3"/>
  <c r="U95" i="3"/>
  <c r="Q95" i="3"/>
  <c r="P95" i="3"/>
  <c r="O95" i="3"/>
  <c r="N95" i="3"/>
  <c r="V95" i="3" s="1"/>
  <c r="F95" i="3"/>
  <c r="L95" i="3" s="1"/>
  <c r="E95" i="3"/>
  <c r="D95" i="3"/>
  <c r="AB94" i="3"/>
  <c r="Y94" i="3"/>
  <c r="Z94" i="3" s="1"/>
  <c r="X94" i="3"/>
  <c r="U94" i="3"/>
  <c r="Q94" i="3"/>
  <c r="P94" i="3"/>
  <c r="O94" i="3"/>
  <c r="N94" i="3"/>
  <c r="F94" i="3"/>
  <c r="L94" i="3" s="1"/>
  <c r="E94" i="3"/>
  <c r="D94" i="3"/>
  <c r="AB93" i="3"/>
  <c r="Y93" i="3"/>
  <c r="Z93" i="3" s="1"/>
  <c r="X93" i="3"/>
  <c r="U93" i="3"/>
  <c r="Q93" i="3"/>
  <c r="P93" i="3"/>
  <c r="O93" i="3"/>
  <c r="N93" i="3"/>
  <c r="V93" i="3" s="1"/>
  <c r="F93" i="3"/>
  <c r="L93" i="3" s="1"/>
  <c r="E93" i="3"/>
  <c r="D93" i="3"/>
  <c r="AB92" i="3"/>
  <c r="Y92" i="3"/>
  <c r="Z92" i="3" s="1"/>
  <c r="X92" i="3"/>
  <c r="U92" i="3"/>
  <c r="Q92" i="3"/>
  <c r="P92" i="3"/>
  <c r="O92" i="3"/>
  <c r="N92" i="3"/>
  <c r="F92" i="3"/>
  <c r="L92" i="3" s="1"/>
  <c r="E92" i="3"/>
  <c r="D92" i="3"/>
  <c r="AB91" i="3"/>
  <c r="Y91" i="3"/>
  <c r="Z91" i="3" s="1"/>
  <c r="X91" i="3"/>
  <c r="U91" i="3"/>
  <c r="Q91" i="3"/>
  <c r="P91" i="3"/>
  <c r="O91" i="3"/>
  <c r="N91" i="3"/>
  <c r="V91" i="3" s="1"/>
  <c r="F91" i="3"/>
  <c r="L91" i="3" s="1"/>
  <c r="E91" i="3"/>
  <c r="D91" i="3"/>
  <c r="AB90" i="3"/>
  <c r="Y90" i="3"/>
  <c r="Z90" i="3" s="1"/>
  <c r="X90" i="3"/>
  <c r="U90" i="3"/>
  <c r="Q90" i="3"/>
  <c r="P90" i="3"/>
  <c r="O90" i="3"/>
  <c r="N90" i="3"/>
  <c r="V90" i="3" s="1"/>
  <c r="F90" i="3"/>
  <c r="L90" i="3" s="1"/>
  <c r="E90" i="3"/>
  <c r="D90" i="3"/>
  <c r="AB89" i="3"/>
  <c r="Y89" i="3"/>
  <c r="Z89" i="3" s="1"/>
  <c r="X89" i="3"/>
  <c r="U89" i="3"/>
  <c r="Q89" i="3"/>
  <c r="P89" i="3"/>
  <c r="O89" i="3"/>
  <c r="N89" i="3"/>
  <c r="V89" i="3" s="1"/>
  <c r="F89" i="3"/>
  <c r="L89" i="3" s="1"/>
  <c r="E89" i="3"/>
  <c r="D89" i="3"/>
  <c r="AB88" i="3"/>
  <c r="Y88" i="3"/>
  <c r="Z88" i="3" s="1"/>
  <c r="X88" i="3"/>
  <c r="U88" i="3"/>
  <c r="Q88" i="3"/>
  <c r="P88" i="3"/>
  <c r="O88" i="3"/>
  <c r="N88" i="3"/>
  <c r="V88" i="3" s="1"/>
  <c r="F88" i="3"/>
  <c r="L88" i="3" s="1"/>
  <c r="E88" i="3"/>
  <c r="D88" i="3"/>
  <c r="AB87" i="3"/>
  <c r="Y87" i="3"/>
  <c r="Z87" i="3" s="1"/>
  <c r="X87" i="3"/>
  <c r="U87" i="3"/>
  <c r="Q87" i="3"/>
  <c r="P87" i="3"/>
  <c r="O87" i="3"/>
  <c r="N87" i="3"/>
  <c r="V87" i="3" s="1"/>
  <c r="F87" i="3"/>
  <c r="L87" i="3" s="1"/>
  <c r="E87" i="3"/>
  <c r="D87" i="3"/>
  <c r="AB86" i="3"/>
  <c r="Y86" i="3"/>
  <c r="Z86" i="3" s="1"/>
  <c r="X86" i="3"/>
  <c r="U86" i="3"/>
  <c r="Q86" i="3"/>
  <c r="P86" i="3"/>
  <c r="O86" i="3"/>
  <c r="N86" i="3"/>
  <c r="F86" i="3"/>
  <c r="L86" i="3" s="1"/>
  <c r="E86" i="3"/>
  <c r="D86" i="3"/>
  <c r="AB85" i="3"/>
  <c r="Y85" i="3"/>
  <c r="Z85" i="3" s="1"/>
  <c r="X85" i="3"/>
  <c r="U85" i="3"/>
  <c r="Q85" i="3"/>
  <c r="P85" i="3"/>
  <c r="O85" i="3"/>
  <c r="N85" i="3"/>
  <c r="V85" i="3" s="1"/>
  <c r="F85" i="3"/>
  <c r="L85" i="3" s="1"/>
  <c r="E85" i="3"/>
  <c r="D85" i="3"/>
  <c r="AB84" i="3"/>
  <c r="Y84" i="3"/>
  <c r="Z84" i="3" s="1"/>
  <c r="X84" i="3"/>
  <c r="U84" i="3"/>
  <c r="Q84" i="3"/>
  <c r="P84" i="3"/>
  <c r="O84" i="3"/>
  <c r="N84" i="3"/>
  <c r="F84" i="3"/>
  <c r="L84" i="3" s="1"/>
  <c r="E84" i="3"/>
  <c r="D84" i="3"/>
  <c r="AB83" i="3"/>
  <c r="Y83" i="3"/>
  <c r="Z83" i="3" s="1"/>
  <c r="X83" i="3"/>
  <c r="U83" i="3"/>
  <c r="Q83" i="3"/>
  <c r="P83" i="3"/>
  <c r="O83" i="3"/>
  <c r="N83" i="3"/>
  <c r="F83" i="3"/>
  <c r="L83" i="3" s="1"/>
  <c r="E83" i="3"/>
  <c r="D83" i="3"/>
  <c r="AB82" i="3"/>
  <c r="Y82" i="3"/>
  <c r="Z82" i="3" s="1"/>
  <c r="X82" i="3"/>
  <c r="U82" i="3"/>
  <c r="Q82" i="3"/>
  <c r="P82" i="3"/>
  <c r="O82" i="3"/>
  <c r="N82" i="3"/>
  <c r="V82" i="3" s="1"/>
  <c r="F82" i="3"/>
  <c r="L82" i="3" s="1"/>
  <c r="E82" i="3"/>
  <c r="D82" i="3"/>
  <c r="AB145" i="3"/>
  <c r="Y145" i="3"/>
  <c r="Z145" i="3" s="1"/>
  <c r="X145" i="3"/>
  <c r="U145" i="3"/>
  <c r="Q145" i="3"/>
  <c r="P145" i="3"/>
  <c r="O145" i="3"/>
  <c r="N145" i="3"/>
  <c r="V145" i="3" s="1"/>
  <c r="F145" i="3"/>
  <c r="L145" i="3" s="1"/>
  <c r="E145" i="3"/>
  <c r="D145" i="3"/>
  <c r="AB144" i="3"/>
  <c r="Y144" i="3"/>
  <c r="Z144" i="3" s="1"/>
  <c r="X144" i="3"/>
  <c r="U144" i="3"/>
  <c r="Q144" i="3"/>
  <c r="P144" i="3"/>
  <c r="O144" i="3"/>
  <c r="N144" i="3"/>
  <c r="F144" i="3"/>
  <c r="L144" i="3" s="1"/>
  <c r="E144" i="3"/>
  <c r="D144" i="3"/>
  <c r="AB143" i="3"/>
  <c r="Y143" i="3"/>
  <c r="Z143" i="3" s="1"/>
  <c r="X143" i="3"/>
  <c r="U143" i="3"/>
  <c r="Q143" i="3"/>
  <c r="P143" i="3"/>
  <c r="O143" i="3"/>
  <c r="N143" i="3"/>
  <c r="V143" i="3" s="1"/>
  <c r="F143" i="3"/>
  <c r="L143" i="3" s="1"/>
  <c r="E143" i="3"/>
  <c r="D143" i="3"/>
  <c r="AB142" i="3"/>
  <c r="Y142" i="3"/>
  <c r="Z142" i="3" s="1"/>
  <c r="X142" i="3"/>
  <c r="U142" i="3"/>
  <c r="Q142" i="3"/>
  <c r="P142" i="3"/>
  <c r="O142" i="3"/>
  <c r="N142" i="3"/>
  <c r="V142" i="3" s="1"/>
  <c r="F142" i="3"/>
  <c r="L142" i="3" s="1"/>
  <c r="E142" i="3"/>
  <c r="D142" i="3"/>
  <c r="AB141" i="3"/>
  <c r="Y141" i="3"/>
  <c r="Z141" i="3" s="1"/>
  <c r="X141" i="3"/>
  <c r="U141" i="3"/>
  <c r="Q141" i="3"/>
  <c r="P141" i="3"/>
  <c r="O141" i="3"/>
  <c r="N141" i="3"/>
  <c r="V141" i="3" s="1"/>
  <c r="F141" i="3"/>
  <c r="L141" i="3" s="1"/>
  <c r="E141" i="3"/>
  <c r="D141" i="3"/>
  <c r="AB140" i="3"/>
  <c r="Y140" i="3"/>
  <c r="Z140" i="3" s="1"/>
  <c r="X140" i="3"/>
  <c r="U140" i="3"/>
  <c r="Q140" i="3"/>
  <c r="P140" i="3"/>
  <c r="O140" i="3"/>
  <c r="N140" i="3"/>
  <c r="F140" i="3"/>
  <c r="L140" i="3" s="1"/>
  <c r="E140" i="3"/>
  <c r="D140" i="3"/>
  <c r="AB139" i="3"/>
  <c r="Y139" i="3"/>
  <c r="Z139" i="3" s="1"/>
  <c r="X139" i="3"/>
  <c r="U139" i="3"/>
  <c r="Q139" i="3"/>
  <c r="P139" i="3"/>
  <c r="O139" i="3"/>
  <c r="N139" i="3"/>
  <c r="V139" i="3" s="1"/>
  <c r="F139" i="3"/>
  <c r="L139" i="3" s="1"/>
  <c r="E139" i="3"/>
  <c r="D139" i="3"/>
  <c r="AB138" i="3"/>
  <c r="Y138" i="3"/>
  <c r="Z138" i="3" s="1"/>
  <c r="X138" i="3"/>
  <c r="U138" i="3"/>
  <c r="Q138" i="3"/>
  <c r="P138" i="3"/>
  <c r="O138" i="3"/>
  <c r="N138" i="3"/>
  <c r="V138" i="3" s="1"/>
  <c r="F138" i="3"/>
  <c r="L138" i="3" s="1"/>
  <c r="E138" i="3"/>
  <c r="D138" i="3"/>
  <c r="AB137" i="3"/>
  <c r="Y137" i="3"/>
  <c r="Z137" i="3" s="1"/>
  <c r="X137" i="3"/>
  <c r="U137" i="3"/>
  <c r="Q137" i="3"/>
  <c r="P137" i="3"/>
  <c r="O137" i="3"/>
  <c r="N137" i="3"/>
  <c r="V137" i="3" s="1"/>
  <c r="F137" i="3"/>
  <c r="L137" i="3" s="1"/>
  <c r="E137" i="3"/>
  <c r="D137" i="3"/>
  <c r="AB136" i="3"/>
  <c r="Y136" i="3"/>
  <c r="Z136" i="3" s="1"/>
  <c r="X136" i="3"/>
  <c r="U136" i="3"/>
  <c r="Q136" i="3"/>
  <c r="P136" i="3"/>
  <c r="O136" i="3"/>
  <c r="N136" i="3"/>
  <c r="F136" i="3"/>
  <c r="L136" i="3" s="1"/>
  <c r="E136" i="3"/>
  <c r="D136" i="3"/>
  <c r="AB135" i="3"/>
  <c r="Y135" i="3"/>
  <c r="Z135" i="3" s="1"/>
  <c r="X135" i="3"/>
  <c r="U135" i="3"/>
  <c r="Q135" i="3"/>
  <c r="P135" i="3"/>
  <c r="O135" i="3"/>
  <c r="N135" i="3"/>
  <c r="V135" i="3" s="1"/>
  <c r="F135" i="3"/>
  <c r="L135" i="3" s="1"/>
  <c r="E135" i="3"/>
  <c r="D135" i="3"/>
  <c r="AB134" i="3"/>
  <c r="Y134" i="3"/>
  <c r="Z134" i="3" s="1"/>
  <c r="X134" i="3"/>
  <c r="U134" i="3"/>
  <c r="Q134" i="3"/>
  <c r="P134" i="3"/>
  <c r="O134" i="3"/>
  <c r="N134" i="3"/>
  <c r="F134" i="3"/>
  <c r="L134" i="3" s="1"/>
  <c r="E134" i="3"/>
  <c r="D134" i="3"/>
  <c r="AB133" i="3"/>
  <c r="Y133" i="3"/>
  <c r="Z133" i="3" s="1"/>
  <c r="X133" i="3"/>
  <c r="U133" i="3"/>
  <c r="Q133" i="3"/>
  <c r="P133" i="3"/>
  <c r="O133" i="3"/>
  <c r="N133" i="3"/>
  <c r="V133" i="3" s="1"/>
  <c r="F133" i="3"/>
  <c r="L133" i="3" s="1"/>
  <c r="E133" i="3"/>
  <c r="D133" i="3"/>
  <c r="AB132" i="3"/>
  <c r="Y132" i="3"/>
  <c r="Z132" i="3" s="1"/>
  <c r="X132" i="3"/>
  <c r="U132" i="3"/>
  <c r="Q132" i="3"/>
  <c r="P132" i="3"/>
  <c r="O132" i="3"/>
  <c r="N132" i="3"/>
  <c r="F132" i="3"/>
  <c r="L132" i="3" s="1"/>
  <c r="E132" i="3"/>
  <c r="D132" i="3"/>
  <c r="AB131" i="3"/>
  <c r="Y131" i="3"/>
  <c r="Z131" i="3" s="1"/>
  <c r="X131" i="3"/>
  <c r="U131" i="3"/>
  <c r="Q131" i="3"/>
  <c r="P131" i="3"/>
  <c r="O131" i="3"/>
  <c r="N131" i="3"/>
  <c r="V131" i="3" s="1"/>
  <c r="F131" i="3"/>
  <c r="L131" i="3" s="1"/>
  <c r="E131" i="3"/>
  <c r="D131" i="3"/>
  <c r="AB130" i="3"/>
  <c r="Y130" i="3"/>
  <c r="Z130" i="3" s="1"/>
  <c r="X130" i="3"/>
  <c r="U130" i="3"/>
  <c r="Q130" i="3"/>
  <c r="P130" i="3"/>
  <c r="O130" i="3"/>
  <c r="N130" i="3"/>
  <c r="F130" i="3"/>
  <c r="L130" i="3" s="1"/>
  <c r="E130" i="3"/>
  <c r="D130" i="3"/>
  <c r="AB129" i="3"/>
  <c r="Y129" i="3"/>
  <c r="Z129" i="3" s="1"/>
  <c r="X129" i="3"/>
  <c r="U129" i="3"/>
  <c r="Q129" i="3"/>
  <c r="P129" i="3"/>
  <c r="O129" i="3"/>
  <c r="N129" i="3"/>
  <c r="V129" i="3" s="1"/>
  <c r="F129" i="3"/>
  <c r="L129" i="3" s="1"/>
  <c r="E129" i="3"/>
  <c r="D129" i="3"/>
  <c r="AB128" i="3"/>
  <c r="Y128" i="3"/>
  <c r="Z128" i="3" s="1"/>
  <c r="X128" i="3"/>
  <c r="U128" i="3"/>
  <c r="Q128" i="3"/>
  <c r="P128" i="3"/>
  <c r="O128" i="3"/>
  <c r="N128" i="3"/>
  <c r="F128" i="3"/>
  <c r="L128" i="3" s="1"/>
  <c r="E128" i="3"/>
  <c r="D128" i="3"/>
  <c r="AB127" i="3"/>
  <c r="Y127" i="3"/>
  <c r="Z127" i="3" s="1"/>
  <c r="X127" i="3"/>
  <c r="U127" i="3"/>
  <c r="Q127" i="3"/>
  <c r="P127" i="3"/>
  <c r="O127" i="3"/>
  <c r="N127" i="3"/>
  <c r="F127" i="3"/>
  <c r="L127" i="3" s="1"/>
  <c r="E127" i="3"/>
  <c r="D127" i="3"/>
  <c r="AB126" i="3"/>
  <c r="Y126" i="3"/>
  <c r="Z126" i="3" s="1"/>
  <c r="X126" i="3"/>
  <c r="U126" i="3"/>
  <c r="Q126" i="3"/>
  <c r="P126" i="3"/>
  <c r="O126" i="3"/>
  <c r="N126" i="3"/>
  <c r="F126" i="3"/>
  <c r="L126" i="3" s="1"/>
  <c r="E126" i="3"/>
  <c r="D126" i="3"/>
  <c r="AB125" i="3"/>
  <c r="Y125" i="3"/>
  <c r="Z125" i="3" s="1"/>
  <c r="X125" i="3"/>
  <c r="U125" i="3"/>
  <c r="Q125" i="3"/>
  <c r="P125" i="3"/>
  <c r="O125" i="3"/>
  <c r="N125" i="3"/>
  <c r="V125" i="3" s="1"/>
  <c r="F125" i="3"/>
  <c r="L125" i="3" s="1"/>
  <c r="E125" i="3"/>
  <c r="D125" i="3"/>
  <c r="AB124" i="3"/>
  <c r="Y124" i="3"/>
  <c r="Z124" i="3" s="1"/>
  <c r="X124" i="3"/>
  <c r="U124" i="3"/>
  <c r="Q124" i="3"/>
  <c r="P124" i="3"/>
  <c r="O124" i="3"/>
  <c r="N124" i="3"/>
  <c r="F124" i="3"/>
  <c r="L124" i="3" s="1"/>
  <c r="E124" i="3"/>
  <c r="D124" i="3"/>
  <c r="AB123" i="3"/>
  <c r="Y123" i="3"/>
  <c r="Z123" i="3" s="1"/>
  <c r="X123" i="3"/>
  <c r="U123" i="3"/>
  <c r="Q123" i="3"/>
  <c r="P123" i="3"/>
  <c r="O123" i="3"/>
  <c r="N123" i="3"/>
  <c r="F123" i="3"/>
  <c r="L123" i="3" s="1"/>
  <c r="E123" i="3"/>
  <c r="D123" i="3"/>
  <c r="AB122" i="3"/>
  <c r="Y122" i="3"/>
  <c r="Z122" i="3" s="1"/>
  <c r="X122" i="3"/>
  <c r="U122" i="3"/>
  <c r="Q122" i="3"/>
  <c r="P122" i="3"/>
  <c r="O122" i="3"/>
  <c r="N122" i="3"/>
  <c r="F122" i="3"/>
  <c r="L122" i="3" s="1"/>
  <c r="E122" i="3"/>
  <c r="D122" i="3"/>
  <c r="AB121" i="3"/>
  <c r="Y121" i="3"/>
  <c r="Z121" i="3" s="1"/>
  <c r="X121" i="3"/>
  <c r="U121" i="3"/>
  <c r="Q121" i="3"/>
  <c r="P121" i="3"/>
  <c r="O121" i="3"/>
  <c r="N121" i="3"/>
  <c r="F121" i="3"/>
  <c r="L121" i="3" s="1"/>
  <c r="E121" i="3"/>
  <c r="D121" i="3"/>
  <c r="AB120" i="3"/>
  <c r="Y120" i="3"/>
  <c r="Z120" i="3" s="1"/>
  <c r="X120" i="3"/>
  <c r="U120" i="3"/>
  <c r="Q120" i="3"/>
  <c r="P120" i="3"/>
  <c r="O120" i="3"/>
  <c r="N120" i="3"/>
  <c r="F120" i="3"/>
  <c r="L120" i="3" s="1"/>
  <c r="E120" i="3"/>
  <c r="D120" i="3"/>
  <c r="AB119" i="3"/>
  <c r="Y119" i="3"/>
  <c r="Z119" i="3" s="1"/>
  <c r="X119" i="3"/>
  <c r="U119" i="3"/>
  <c r="Q119" i="3"/>
  <c r="P119" i="3"/>
  <c r="O119" i="3"/>
  <c r="N119" i="3"/>
  <c r="F119" i="3"/>
  <c r="L119" i="3" s="1"/>
  <c r="E119" i="3"/>
  <c r="D119" i="3"/>
  <c r="AB118" i="3"/>
  <c r="Y118" i="3"/>
  <c r="Z118" i="3" s="1"/>
  <c r="X118" i="3"/>
  <c r="U118" i="3"/>
  <c r="Q118" i="3"/>
  <c r="P118" i="3"/>
  <c r="O118" i="3"/>
  <c r="N118" i="3"/>
  <c r="F118" i="3"/>
  <c r="L118" i="3" s="1"/>
  <c r="E118" i="3"/>
  <c r="D118" i="3"/>
  <c r="AB117" i="3"/>
  <c r="Y117" i="3"/>
  <c r="Z117" i="3" s="1"/>
  <c r="X117" i="3"/>
  <c r="U117" i="3"/>
  <c r="Q117" i="3"/>
  <c r="P117" i="3"/>
  <c r="O117" i="3"/>
  <c r="N117" i="3"/>
  <c r="V117" i="3" s="1"/>
  <c r="F117" i="3"/>
  <c r="L117" i="3" s="1"/>
  <c r="E117" i="3"/>
  <c r="D117" i="3"/>
  <c r="AB116" i="3"/>
  <c r="Y116" i="3"/>
  <c r="Z116" i="3" s="1"/>
  <c r="X116" i="3"/>
  <c r="U116" i="3"/>
  <c r="Q116" i="3"/>
  <c r="P116" i="3"/>
  <c r="O116" i="3"/>
  <c r="N116" i="3"/>
  <c r="F116" i="3"/>
  <c r="L116" i="3" s="1"/>
  <c r="M116" i="3" s="1"/>
  <c r="E116" i="3"/>
  <c r="D116" i="3"/>
  <c r="AB115" i="3"/>
  <c r="Y115" i="3"/>
  <c r="Z115" i="3" s="1"/>
  <c r="X115" i="3"/>
  <c r="U115" i="3"/>
  <c r="Q115" i="3"/>
  <c r="P115" i="3"/>
  <c r="O115" i="3"/>
  <c r="N115" i="3"/>
  <c r="F115" i="3"/>
  <c r="L115" i="3" s="1"/>
  <c r="E115" i="3"/>
  <c r="D115" i="3"/>
  <c r="AB81" i="3"/>
  <c r="Y81" i="3"/>
  <c r="Z81" i="3" s="1"/>
  <c r="X81" i="3"/>
  <c r="U81" i="3"/>
  <c r="Q81" i="3"/>
  <c r="P81" i="3"/>
  <c r="O81" i="3"/>
  <c r="N81" i="3"/>
  <c r="F81" i="3"/>
  <c r="L81" i="3" s="1"/>
  <c r="E81" i="3"/>
  <c r="D81" i="3"/>
  <c r="AB162" i="3"/>
  <c r="Y162" i="3"/>
  <c r="Z162" i="3" s="1"/>
  <c r="X162" i="3"/>
  <c r="U162" i="3"/>
  <c r="Q162" i="3"/>
  <c r="P162" i="3"/>
  <c r="O162" i="3"/>
  <c r="N162" i="3"/>
  <c r="V162" i="3" s="1"/>
  <c r="F162" i="3"/>
  <c r="L162" i="3" s="1"/>
  <c r="E162" i="3"/>
  <c r="D162" i="3"/>
  <c r="AB161" i="3"/>
  <c r="Y161" i="3"/>
  <c r="Z161" i="3" s="1"/>
  <c r="X161" i="3"/>
  <c r="U161" i="3"/>
  <c r="Q161" i="3"/>
  <c r="P161" i="3"/>
  <c r="O161" i="3"/>
  <c r="N161" i="3"/>
  <c r="F161" i="3"/>
  <c r="L161" i="3" s="1"/>
  <c r="E161" i="3"/>
  <c r="D161" i="3"/>
  <c r="AB160" i="3"/>
  <c r="Y160" i="3"/>
  <c r="Z160" i="3" s="1"/>
  <c r="X160" i="3"/>
  <c r="U160" i="3"/>
  <c r="Q160" i="3"/>
  <c r="P160" i="3"/>
  <c r="O160" i="3"/>
  <c r="N160" i="3"/>
  <c r="V160" i="3" s="1"/>
  <c r="F160" i="3"/>
  <c r="L160" i="3" s="1"/>
  <c r="E160" i="3"/>
  <c r="D160" i="3"/>
  <c r="AB159" i="3"/>
  <c r="Y159" i="3"/>
  <c r="Z159" i="3" s="1"/>
  <c r="X159" i="3"/>
  <c r="U159" i="3"/>
  <c r="Q159" i="3"/>
  <c r="P159" i="3"/>
  <c r="O159" i="3"/>
  <c r="N159" i="3"/>
  <c r="F159" i="3"/>
  <c r="L159" i="3" s="1"/>
  <c r="E159" i="3"/>
  <c r="D159" i="3"/>
  <c r="AB158" i="3"/>
  <c r="Y158" i="3"/>
  <c r="Z158" i="3" s="1"/>
  <c r="X158" i="3"/>
  <c r="U158" i="3"/>
  <c r="Q158" i="3"/>
  <c r="P158" i="3"/>
  <c r="O158" i="3"/>
  <c r="N158" i="3"/>
  <c r="V158" i="3" s="1"/>
  <c r="F158" i="3"/>
  <c r="L158" i="3" s="1"/>
  <c r="E158" i="3"/>
  <c r="D158" i="3"/>
  <c r="AB157" i="3"/>
  <c r="Y157" i="3"/>
  <c r="Z157" i="3" s="1"/>
  <c r="X157" i="3"/>
  <c r="U157" i="3"/>
  <c r="Q157" i="3"/>
  <c r="P157" i="3"/>
  <c r="O157" i="3"/>
  <c r="N157" i="3"/>
  <c r="F157" i="3"/>
  <c r="L157" i="3" s="1"/>
  <c r="E157" i="3"/>
  <c r="D157" i="3"/>
  <c r="AB156" i="3"/>
  <c r="Y156" i="3"/>
  <c r="Z156" i="3" s="1"/>
  <c r="X156" i="3"/>
  <c r="U156" i="3"/>
  <c r="Q156" i="3"/>
  <c r="P156" i="3"/>
  <c r="O156" i="3"/>
  <c r="N156" i="3"/>
  <c r="V156" i="3" s="1"/>
  <c r="F156" i="3"/>
  <c r="L156" i="3" s="1"/>
  <c r="E156" i="3"/>
  <c r="D156" i="3"/>
  <c r="AB155" i="3"/>
  <c r="Y155" i="3"/>
  <c r="Z155" i="3" s="1"/>
  <c r="X155" i="3"/>
  <c r="U155" i="3"/>
  <c r="Q155" i="3"/>
  <c r="P155" i="3"/>
  <c r="O155" i="3"/>
  <c r="N155" i="3"/>
  <c r="F155" i="3"/>
  <c r="L155" i="3" s="1"/>
  <c r="E155" i="3"/>
  <c r="D155" i="3"/>
  <c r="AB154" i="3"/>
  <c r="Y154" i="3"/>
  <c r="Z154" i="3" s="1"/>
  <c r="X154" i="3"/>
  <c r="U154" i="3"/>
  <c r="Q154" i="3"/>
  <c r="P154" i="3"/>
  <c r="O154" i="3"/>
  <c r="N154" i="3"/>
  <c r="F154" i="3"/>
  <c r="L154" i="3" s="1"/>
  <c r="E154" i="3"/>
  <c r="D154" i="3"/>
  <c r="AB153" i="3"/>
  <c r="Y153" i="3"/>
  <c r="Z153" i="3" s="1"/>
  <c r="X153" i="3"/>
  <c r="U153" i="3"/>
  <c r="Q153" i="3"/>
  <c r="P153" i="3"/>
  <c r="O153" i="3"/>
  <c r="N153" i="3"/>
  <c r="F153" i="3"/>
  <c r="L153" i="3" s="1"/>
  <c r="E153" i="3"/>
  <c r="D153" i="3"/>
  <c r="AB152" i="3"/>
  <c r="Y152" i="3"/>
  <c r="Z152" i="3" s="1"/>
  <c r="X152" i="3"/>
  <c r="U152" i="3"/>
  <c r="Q152" i="3"/>
  <c r="P152" i="3"/>
  <c r="O152" i="3"/>
  <c r="N152" i="3"/>
  <c r="F152" i="3"/>
  <c r="L152" i="3" s="1"/>
  <c r="E152" i="3"/>
  <c r="D152" i="3"/>
  <c r="AB151" i="3"/>
  <c r="Y151" i="3"/>
  <c r="Z151" i="3" s="1"/>
  <c r="X151" i="3"/>
  <c r="U151" i="3"/>
  <c r="Q151" i="3"/>
  <c r="P151" i="3"/>
  <c r="O151" i="3"/>
  <c r="N151" i="3"/>
  <c r="F151" i="3"/>
  <c r="L151" i="3" s="1"/>
  <c r="E151" i="3"/>
  <c r="D151" i="3"/>
  <c r="AB150" i="3"/>
  <c r="Y150" i="3"/>
  <c r="Z150" i="3" s="1"/>
  <c r="X150" i="3"/>
  <c r="U150" i="3"/>
  <c r="Q150" i="3"/>
  <c r="P150" i="3"/>
  <c r="O150" i="3"/>
  <c r="N150" i="3"/>
  <c r="V150" i="3" s="1"/>
  <c r="F150" i="3"/>
  <c r="L150" i="3" s="1"/>
  <c r="E150" i="3"/>
  <c r="D150" i="3"/>
  <c r="AB175" i="3"/>
  <c r="Y175" i="3"/>
  <c r="Z175" i="3" s="1"/>
  <c r="X175" i="3"/>
  <c r="U175" i="3"/>
  <c r="Q175" i="3"/>
  <c r="P175" i="3"/>
  <c r="O175" i="3"/>
  <c r="N175" i="3"/>
  <c r="F175" i="3"/>
  <c r="L175" i="3" s="1"/>
  <c r="E175" i="3"/>
  <c r="D175" i="3"/>
  <c r="AB174" i="3"/>
  <c r="Y174" i="3"/>
  <c r="Z174" i="3" s="1"/>
  <c r="X174" i="3"/>
  <c r="U174" i="3"/>
  <c r="Q174" i="3"/>
  <c r="P174" i="3"/>
  <c r="O174" i="3"/>
  <c r="N174" i="3"/>
  <c r="F174" i="3"/>
  <c r="L174" i="3" s="1"/>
  <c r="E174" i="3"/>
  <c r="D174" i="3"/>
  <c r="AB173" i="3"/>
  <c r="Y173" i="3"/>
  <c r="Z173" i="3" s="1"/>
  <c r="X173" i="3"/>
  <c r="U173" i="3"/>
  <c r="Q173" i="3"/>
  <c r="P173" i="3"/>
  <c r="O173" i="3"/>
  <c r="N173" i="3"/>
  <c r="F173" i="3"/>
  <c r="L173" i="3" s="1"/>
  <c r="E173" i="3"/>
  <c r="D173" i="3"/>
  <c r="AB172" i="3"/>
  <c r="Y172" i="3"/>
  <c r="Z172" i="3" s="1"/>
  <c r="X172" i="3"/>
  <c r="U172" i="3"/>
  <c r="Q172" i="3"/>
  <c r="P172" i="3"/>
  <c r="O172" i="3"/>
  <c r="N172" i="3"/>
  <c r="V172" i="3" s="1"/>
  <c r="F172" i="3"/>
  <c r="L172" i="3" s="1"/>
  <c r="E172" i="3"/>
  <c r="D172" i="3"/>
  <c r="AB171" i="3"/>
  <c r="Y171" i="3"/>
  <c r="Z171" i="3" s="1"/>
  <c r="X171" i="3"/>
  <c r="U171" i="3"/>
  <c r="Q171" i="3"/>
  <c r="P171" i="3"/>
  <c r="O171" i="3"/>
  <c r="N171" i="3"/>
  <c r="F171" i="3"/>
  <c r="L171" i="3" s="1"/>
  <c r="E171" i="3"/>
  <c r="D171" i="3"/>
  <c r="AB170" i="3"/>
  <c r="Y170" i="3"/>
  <c r="Z170" i="3" s="1"/>
  <c r="X170" i="3"/>
  <c r="U170" i="3"/>
  <c r="Q170" i="3"/>
  <c r="P170" i="3"/>
  <c r="O170" i="3"/>
  <c r="N170" i="3"/>
  <c r="F170" i="3"/>
  <c r="L170" i="3" s="1"/>
  <c r="E170" i="3"/>
  <c r="D170" i="3"/>
  <c r="AB169" i="3"/>
  <c r="Y169" i="3"/>
  <c r="Z169" i="3" s="1"/>
  <c r="X169" i="3"/>
  <c r="U169" i="3"/>
  <c r="Q169" i="3"/>
  <c r="P169" i="3"/>
  <c r="O169" i="3"/>
  <c r="N169" i="3"/>
  <c r="F169" i="3"/>
  <c r="L169" i="3" s="1"/>
  <c r="E169" i="3"/>
  <c r="D169" i="3"/>
  <c r="AB168" i="3"/>
  <c r="Y168" i="3"/>
  <c r="Z168" i="3" s="1"/>
  <c r="X168" i="3"/>
  <c r="U168" i="3"/>
  <c r="Q168" i="3"/>
  <c r="P168" i="3"/>
  <c r="O168" i="3"/>
  <c r="N168" i="3"/>
  <c r="F168" i="3"/>
  <c r="L168" i="3" s="1"/>
  <c r="E168" i="3"/>
  <c r="D168" i="3"/>
  <c r="AB167" i="3"/>
  <c r="Y167" i="3"/>
  <c r="Z167" i="3" s="1"/>
  <c r="X167" i="3"/>
  <c r="U167" i="3"/>
  <c r="Q167" i="3"/>
  <c r="P167" i="3"/>
  <c r="O167" i="3"/>
  <c r="N167" i="3"/>
  <c r="F167" i="3"/>
  <c r="L167" i="3" s="1"/>
  <c r="E167" i="3"/>
  <c r="D167" i="3"/>
  <c r="AB166" i="3"/>
  <c r="Y166" i="3"/>
  <c r="Z166" i="3" s="1"/>
  <c r="X166" i="3"/>
  <c r="U166" i="3"/>
  <c r="Q166" i="3"/>
  <c r="P166" i="3"/>
  <c r="O166" i="3"/>
  <c r="N166" i="3"/>
  <c r="F166" i="3"/>
  <c r="L166" i="3" s="1"/>
  <c r="E166" i="3"/>
  <c r="D166" i="3"/>
  <c r="AB165" i="3"/>
  <c r="Y165" i="3"/>
  <c r="Z165" i="3" s="1"/>
  <c r="X165" i="3"/>
  <c r="U165" i="3"/>
  <c r="Q165" i="3"/>
  <c r="P165" i="3"/>
  <c r="O165" i="3"/>
  <c r="N165" i="3"/>
  <c r="F165" i="3"/>
  <c r="L165" i="3" s="1"/>
  <c r="E165" i="3"/>
  <c r="D165" i="3"/>
  <c r="AB164" i="3"/>
  <c r="Y164" i="3"/>
  <c r="Z164" i="3" s="1"/>
  <c r="X164" i="3"/>
  <c r="U164" i="3"/>
  <c r="Q164" i="3"/>
  <c r="P164" i="3"/>
  <c r="O164" i="3"/>
  <c r="N164" i="3"/>
  <c r="F164" i="3"/>
  <c r="L164" i="3" s="1"/>
  <c r="E164" i="3"/>
  <c r="D164" i="3"/>
  <c r="AB163" i="3"/>
  <c r="Y163" i="3"/>
  <c r="Z163" i="3" s="1"/>
  <c r="X163" i="3"/>
  <c r="U163" i="3"/>
  <c r="Q163" i="3"/>
  <c r="P163" i="3"/>
  <c r="O163" i="3"/>
  <c r="N163" i="3"/>
  <c r="F163" i="3"/>
  <c r="L163" i="3" s="1"/>
  <c r="E163" i="3"/>
  <c r="D163" i="3"/>
  <c r="D176" i="3"/>
  <c r="E176" i="3"/>
  <c r="F176" i="3"/>
  <c r="L176" i="3" s="1"/>
  <c r="N176" i="3"/>
  <c r="O176" i="3"/>
  <c r="P176" i="3"/>
  <c r="Q176" i="3"/>
  <c r="U176" i="3"/>
  <c r="X176" i="3"/>
  <c r="Y176" i="3"/>
  <c r="Z176" i="3" s="1"/>
  <c r="AB176" i="3"/>
  <c r="D177" i="3"/>
  <c r="E177" i="3"/>
  <c r="F177" i="3"/>
  <c r="L177" i="3" s="1"/>
  <c r="N177" i="3"/>
  <c r="O177" i="3"/>
  <c r="P177" i="3"/>
  <c r="Q177" i="3"/>
  <c r="U177" i="3"/>
  <c r="X177" i="3"/>
  <c r="Y177" i="3"/>
  <c r="Z177" i="3" s="1"/>
  <c r="AB177" i="3"/>
  <c r="D203" i="3"/>
  <c r="E203" i="3"/>
  <c r="F203" i="3"/>
  <c r="L203" i="3" s="1"/>
  <c r="N203" i="3"/>
  <c r="O203" i="3"/>
  <c r="P203" i="3"/>
  <c r="Q203" i="3"/>
  <c r="U203" i="3"/>
  <c r="X203" i="3"/>
  <c r="Y203" i="3"/>
  <c r="Z203" i="3" s="1"/>
  <c r="AB203" i="3"/>
  <c r="D204" i="3"/>
  <c r="E204" i="3"/>
  <c r="F204" i="3"/>
  <c r="L204" i="3" s="1"/>
  <c r="N204" i="3"/>
  <c r="O204" i="3"/>
  <c r="P204" i="3"/>
  <c r="Q204" i="3"/>
  <c r="U204" i="3"/>
  <c r="X204" i="3"/>
  <c r="Y204" i="3"/>
  <c r="Z204" i="3" s="1"/>
  <c r="AB204" i="3"/>
  <c r="D205" i="3"/>
  <c r="E205" i="3"/>
  <c r="F205" i="3"/>
  <c r="L205" i="3" s="1"/>
  <c r="N205" i="3"/>
  <c r="O205" i="3"/>
  <c r="P205" i="3"/>
  <c r="Q205" i="3"/>
  <c r="U205" i="3"/>
  <c r="X205" i="3"/>
  <c r="Y205" i="3"/>
  <c r="Z205" i="3" s="1"/>
  <c r="AB205" i="3"/>
  <c r="D206" i="3"/>
  <c r="E206" i="3"/>
  <c r="F206" i="3"/>
  <c r="L206" i="3" s="1"/>
  <c r="N206" i="3"/>
  <c r="O206" i="3"/>
  <c r="P206" i="3"/>
  <c r="Q206" i="3"/>
  <c r="U206" i="3"/>
  <c r="V206" i="3" s="1"/>
  <c r="X206" i="3"/>
  <c r="Y206" i="3"/>
  <c r="Z206" i="3" s="1"/>
  <c r="AB206" i="3"/>
  <c r="O207" i="3"/>
  <c r="U207" i="3"/>
  <c r="X207" i="3"/>
  <c r="Y207" i="3"/>
  <c r="AB207" i="3"/>
  <c r="D209" i="3"/>
  <c r="E209" i="3"/>
  <c r="F209" i="3"/>
  <c r="L209" i="3" s="1"/>
  <c r="N209" i="3"/>
  <c r="O209" i="3"/>
  <c r="P209" i="3"/>
  <c r="Q209" i="3"/>
  <c r="U209" i="3"/>
  <c r="V209" i="3" s="1"/>
  <c r="X209" i="3"/>
  <c r="Y209" i="3"/>
  <c r="Z209" i="3" s="1"/>
  <c r="AB209" i="3"/>
  <c r="D210" i="3"/>
  <c r="E210" i="3"/>
  <c r="F210" i="3"/>
  <c r="L210" i="3" s="1"/>
  <c r="N210" i="3"/>
  <c r="O210" i="3"/>
  <c r="P210" i="3"/>
  <c r="Q210" i="3"/>
  <c r="U210" i="3"/>
  <c r="V210" i="3" s="1"/>
  <c r="X210" i="3"/>
  <c r="Y210" i="3"/>
  <c r="Z210" i="3" s="1"/>
  <c r="AB210" i="3"/>
  <c r="D211" i="3"/>
  <c r="E211" i="3"/>
  <c r="F211" i="3"/>
  <c r="L211" i="3" s="1"/>
  <c r="M211" i="3" s="1"/>
  <c r="N211" i="3"/>
  <c r="O211" i="3"/>
  <c r="P211" i="3"/>
  <c r="Q211" i="3"/>
  <c r="U211" i="3"/>
  <c r="V211" i="3" s="1"/>
  <c r="X211" i="3"/>
  <c r="Y211" i="3"/>
  <c r="Z211" i="3" s="1"/>
  <c r="AB211" i="3"/>
  <c r="D212" i="3"/>
  <c r="E212" i="3"/>
  <c r="F212" i="3"/>
  <c r="L212" i="3" s="1"/>
  <c r="M212" i="3" s="1"/>
  <c r="Q212" i="3"/>
  <c r="N212" i="3"/>
  <c r="O212" i="3"/>
  <c r="P212" i="3"/>
  <c r="U212" i="3"/>
  <c r="X212" i="3"/>
  <c r="Y212" i="3"/>
  <c r="Z212" i="3" s="1"/>
  <c r="AB212" i="3"/>
  <c r="D213" i="3"/>
  <c r="E213" i="3"/>
  <c r="F213" i="3"/>
  <c r="L213" i="3" s="1"/>
  <c r="Q213" i="3"/>
  <c r="N213" i="3"/>
  <c r="O213" i="3"/>
  <c r="P213" i="3"/>
  <c r="U213" i="3"/>
  <c r="X213" i="3"/>
  <c r="Y213" i="3"/>
  <c r="Z213" i="3" s="1"/>
  <c r="AB213" i="3"/>
  <c r="D214" i="3"/>
  <c r="E214" i="3"/>
  <c r="F214" i="3"/>
  <c r="L214" i="3" s="1"/>
  <c r="N214" i="3"/>
  <c r="O214" i="3"/>
  <c r="P214" i="3"/>
  <c r="Q214" i="3"/>
  <c r="U214" i="3"/>
  <c r="X214" i="3"/>
  <c r="Y214" i="3"/>
  <c r="Z214" i="3" s="1"/>
  <c r="AB214" i="3"/>
  <c r="D215" i="3"/>
  <c r="E215" i="3"/>
  <c r="F215" i="3"/>
  <c r="L215" i="3" s="1"/>
  <c r="M215" i="3" s="1"/>
  <c r="N215" i="3"/>
  <c r="O215" i="3"/>
  <c r="P215" i="3"/>
  <c r="Q215" i="3"/>
  <c r="U215" i="3"/>
  <c r="V215" i="3" s="1"/>
  <c r="X215" i="3"/>
  <c r="Y215" i="3"/>
  <c r="Z215" i="3" s="1"/>
  <c r="AB215" i="3"/>
  <c r="D216" i="3"/>
  <c r="E216" i="3"/>
  <c r="F216" i="3"/>
  <c r="L216" i="3" s="1"/>
  <c r="Q216" i="3"/>
  <c r="N216" i="3"/>
  <c r="O216" i="3"/>
  <c r="P216" i="3"/>
  <c r="U216" i="3"/>
  <c r="X216" i="3"/>
  <c r="Y216" i="3"/>
  <c r="Z216" i="3" s="1"/>
  <c r="AB216" i="3"/>
  <c r="D217" i="3"/>
  <c r="E217" i="3"/>
  <c r="F217" i="3"/>
  <c r="L217" i="3" s="1"/>
  <c r="Q217" i="3"/>
  <c r="N217" i="3"/>
  <c r="O217" i="3"/>
  <c r="P217" i="3"/>
  <c r="U217" i="3"/>
  <c r="X217" i="3"/>
  <c r="Y217" i="3"/>
  <c r="Z217" i="3" s="1"/>
  <c r="AB217" i="3"/>
  <c r="V161" i="3" l="1"/>
  <c r="V116" i="3"/>
  <c r="V140" i="3"/>
  <c r="V144" i="3"/>
  <c r="V84" i="3"/>
  <c r="V92" i="3"/>
  <c r="V196" i="3"/>
  <c r="R93" i="3"/>
  <c r="S93" i="3" s="1"/>
  <c r="T93" i="3" s="1"/>
  <c r="AA93" i="3" s="1"/>
  <c r="R97" i="3"/>
  <c r="R101" i="3"/>
  <c r="R105" i="3"/>
  <c r="R113" i="3"/>
  <c r="R48" i="3"/>
  <c r="R52" i="3"/>
  <c r="V120" i="3"/>
  <c r="V126" i="3"/>
  <c r="V130" i="3"/>
  <c r="V98" i="3"/>
  <c r="R47" i="3"/>
  <c r="R51" i="3"/>
  <c r="S51" i="3" s="1"/>
  <c r="T51" i="3" s="1"/>
  <c r="AA51" i="3" s="1"/>
  <c r="R55" i="3"/>
  <c r="R71" i="3"/>
  <c r="V175" i="3"/>
  <c r="V128" i="3"/>
  <c r="V100" i="3"/>
  <c r="V108" i="3"/>
  <c r="V169" i="3"/>
  <c r="V122" i="3"/>
  <c r="V134" i="3"/>
  <c r="V86" i="3"/>
  <c r="V94" i="3"/>
  <c r="V214" i="3"/>
  <c r="V165" i="3"/>
  <c r="V166" i="3"/>
  <c r="V174" i="3"/>
  <c r="V152" i="3"/>
  <c r="V155" i="3"/>
  <c r="V159" i="3"/>
  <c r="V119" i="3"/>
  <c r="V127" i="3"/>
  <c r="V118" i="3"/>
  <c r="V115" i="3"/>
  <c r="V123" i="3"/>
  <c r="V173" i="3"/>
  <c r="V151" i="3"/>
  <c r="V178" i="3"/>
  <c r="V212" i="3"/>
  <c r="R211" i="3"/>
  <c r="S211" i="3" s="1"/>
  <c r="T211" i="3" s="1"/>
  <c r="W211" i="3" s="1"/>
  <c r="V164" i="3"/>
  <c r="V213" i="3"/>
  <c r="R170" i="3"/>
  <c r="S170" i="3" s="1"/>
  <c r="T170" i="3" s="1"/>
  <c r="R126" i="3"/>
  <c r="S126" i="3" s="1"/>
  <c r="T126" i="3" s="1"/>
  <c r="AA126" i="3" s="1"/>
  <c r="R130" i="3"/>
  <c r="S130" i="3" s="1"/>
  <c r="T130" i="3" s="1"/>
  <c r="AA130" i="3" s="1"/>
  <c r="R94" i="3"/>
  <c r="S94" i="3" s="1"/>
  <c r="T94" i="3" s="1"/>
  <c r="AA94" i="3" s="1"/>
  <c r="R98" i="3"/>
  <c r="S98" i="3" s="1"/>
  <c r="T98" i="3" s="1"/>
  <c r="W98" i="3" s="1"/>
  <c r="R102" i="3"/>
  <c r="S102" i="3" s="1"/>
  <c r="T102" i="3" s="1"/>
  <c r="W102" i="3" s="1"/>
  <c r="R106" i="3"/>
  <c r="S106" i="3" s="1"/>
  <c r="T106" i="3" s="1"/>
  <c r="W106" i="3" s="1"/>
  <c r="R110" i="3"/>
  <c r="S110" i="3" s="1"/>
  <c r="T110" i="3" s="1"/>
  <c r="W110" i="3" s="1"/>
  <c r="R114" i="3"/>
  <c r="S114" i="3" s="1"/>
  <c r="T114" i="3" s="1"/>
  <c r="W114" i="3" s="1"/>
  <c r="R49" i="3"/>
  <c r="S49" i="3" s="1"/>
  <c r="T49" i="3" s="1"/>
  <c r="AA49" i="3" s="1"/>
  <c r="R57" i="3"/>
  <c r="S57" i="3" s="1"/>
  <c r="T57" i="3" s="1"/>
  <c r="R209" i="3"/>
  <c r="S209" i="3" s="1"/>
  <c r="T209" i="3" s="1"/>
  <c r="AA209" i="3" s="1"/>
  <c r="R109" i="3"/>
  <c r="S109" i="3" s="1"/>
  <c r="T109" i="3" s="1"/>
  <c r="W109" i="3" s="1"/>
  <c r="R123" i="3"/>
  <c r="S123" i="3" s="1"/>
  <c r="T123" i="3" s="1"/>
  <c r="AA123" i="3" s="1"/>
  <c r="R127" i="3"/>
  <c r="S127" i="3" s="1"/>
  <c r="T127" i="3" s="1"/>
  <c r="AA127" i="3" s="1"/>
  <c r="R131" i="3"/>
  <c r="S131" i="3" s="1"/>
  <c r="T131" i="3" s="1"/>
  <c r="AA131" i="3" s="1"/>
  <c r="R83" i="3"/>
  <c r="S83" i="3" s="1"/>
  <c r="T83" i="3" s="1"/>
  <c r="R46" i="3"/>
  <c r="R50" i="3"/>
  <c r="S50" i="3" s="1"/>
  <c r="T50" i="3" s="1"/>
  <c r="AA50" i="3" s="1"/>
  <c r="R58" i="3"/>
  <c r="S58" i="3" s="1"/>
  <c r="T58" i="3" s="1"/>
  <c r="R62" i="3"/>
  <c r="S62" i="3" s="1"/>
  <c r="T62" i="3" s="1"/>
  <c r="R66" i="3"/>
  <c r="S66" i="3" s="1"/>
  <c r="T66" i="3" s="1"/>
  <c r="R70" i="3"/>
  <c r="S70" i="3" s="1"/>
  <c r="T70" i="3" s="1"/>
  <c r="AA70" i="3" s="1"/>
  <c r="R74" i="3"/>
  <c r="S74" i="3" s="1"/>
  <c r="T74" i="3" s="1"/>
  <c r="AA74" i="3" s="1"/>
  <c r="R78" i="3"/>
  <c r="S78" i="3" s="1"/>
  <c r="T78" i="3" s="1"/>
  <c r="AA78" i="3" s="1"/>
  <c r="M193" i="3"/>
  <c r="M194" i="3"/>
  <c r="M195" i="3"/>
  <c r="M196" i="3"/>
  <c r="R193" i="3"/>
  <c r="S193" i="3" s="1"/>
  <c r="T193" i="3" s="1"/>
  <c r="R194" i="3"/>
  <c r="S194" i="3" s="1"/>
  <c r="T194" i="3" s="1"/>
  <c r="R195" i="3"/>
  <c r="S195" i="3" s="1"/>
  <c r="T195" i="3" s="1"/>
  <c r="AA195" i="3" s="1"/>
  <c r="R196" i="3"/>
  <c r="S196" i="3" s="1"/>
  <c r="T196" i="3" s="1"/>
  <c r="AA196" i="3" s="1"/>
  <c r="M178" i="3"/>
  <c r="M179" i="3"/>
  <c r="M180" i="3"/>
  <c r="M181" i="3"/>
  <c r="M182" i="3"/>
  <c r="M183" i="3"/>
  <c r="M184" i="3"/>
  <c r="M185" i="3"/>
  <c r="M186" i="3"/>
  <c r="M187" i="3"/>
  <c r="M188" i="3"/>
  <c r="M189" i="3"/>
  <c r="R178" i="3"/>
  <c r="S178" i="3" s="1"/>
  <c r="T178" i="3" s="1"/>
  <c r="R179" i="3"/>
  <c r="S179" i="3" s="1"/>
  <c r="T179" i="3" s="1"/>
  <c r="AA179" i="3" s="1"/>
  <c r="R180" i="3"/>
  <c r="S180" i="3" s="1"/>
  <c r="T180" i="3" s="1"/>
  <c r="R181" i="3"/>
  <c r="S181" i="3" s="1"/>
  <c r="T181" i="3" s="1"/>
  <c r="R182" i="3"/>
  <c r="S182" i="3" s="1"/>
  <c r="T182" i="3" s="1"/>
  <c r="R183" i="3"/>
  <c r="S183" i="3" s="1"/>
  <c r="T183" i="3" s="1"/>
  <c r="AA183" i="3" s="1"/>
  <c r="R184" i="3"/>
  <c r="S184" i="3" s="1"/>
  <c r="T184" i="3" s="1"/>
  <c r="R185" i="3"/>
  <c r="S185" i="3" s="1"/>
  <c r="T185" i="3" s="1"/>
  <c r="R186" i="3"/>
  <c r="S186" i="3" s="1"/>
  <c r="T186" i="3" s="1"/>
  <c r="R187" i="3"/>
  <c r="S187" i="3" s="1"/>
  <c r="T187" i="3" s="1"/>
  <c r="W187" i="3" s="1"/>
  <c r="R188" i="3"/>
  <c r="S188" i="3" s="1"/>
  <c r="T188" i="3" s="1"/>
  <c r="R189" i="3"/>
  <c r="S189" i="3" s="1"/>
  <c r="T189" i="3" s="1"/>
  <c r="M190" i="3"/>
  <c r="M191" i="3"/>
  <c r="M192" i="3"/>
  <c r="M197" i="3"/>
  <c r="M198" i="3"/>
  <c r="M199" i="3"/>
  <c r="R190" i="3"/>
  <c r="S190" i="3" s="1"/>
  <c r="T190" i="3" s="1"/>
  <c r="R191" i="3"/>
  <c r="S191" i="3" s="1"/>
  <c r="T191" i="3" s="1"/>
  <c r="AA191" i="3" s="1"/>
  <c r="R192" i="3"/>
  <c r="S192" i="3" s="1"/>
  <c r="T192" i="3" s="1"/>
  <c r="R197" i="3"/>
  <c r="S197" i="3" s="1"/>
  <c r="T197" i="3" s="1"/>
  <c r="R198" i="3"/>
  <c r="S198" i="3" s="1"/>
  <c r="T198" i="3" s="1"/>
  <c r="R199" i="3"/>
  <c r="S199" i="3" s="1"/>
  <c r="T199" i="3" s="1"/>
  <c r="M200" i="3"/>
  <c r="M201" i="3"/>
  <c r="M202" i="3"/>
  <c r="R200" i="3"/>
  <c r="S200" i="3" s="1"/>
  <c r="T200" i="3" s="1"/>
  <c r="R201" i="3"/>
  <c r="S201" i="3" s="1"/>
  <c r="T201" i="3" s="1"/>
  <c r="AA201" i="3" s="1"/>
  <c r="R202" i="3"/>
  <c r="S202" i="3" s="1"/>
  <c r="T202" i="3" s="1"/>
  <c r="V204" i="3"/>
  <c r="R176" i="3"/>
  <c r="S176" i="3" s="1"/>
  <c r="T176" i="3" s="1"/>
  <c r="V171" i="3"/>
  <c r="V153" i="3"/>
  <c r="V157" i="3"/>
  <c r="V132" i="3"/>
  <c r="R124" i="3"/>
  <c r="S124" i="3" s="1"/>
  <c r="T124" i="3" s="1"/>
  <c r="AA124" i="3" s="1"/>
  <c r="R128" i="3"/>
  <c r="S128" i="3" s="1"/>
  <c r="T128" i="3" s="1"/>
  <c r="R132" i="3"/>
  <c r="S132" i="3" s="1"/>
  <c r="T132" i="3" s="1"/>
  <c r="AA132" i="3" s="1"/>
  <c r="V121" i="3"/>
  <c r="V136" i="3"/>
  <c r="V124" i="3"/>
  <c r="R125" i="3"/>
  <c r="S125" i="3" s="1"/>
  <c r="T125" i="3" s="1"/>
  <c r="AA125" i="3" s="1"/>
  <c r="R129" i="3"/>
  <c r="S129" i="3" s="1"/>
  <c r="T129" i="3" s="1"/>
  <c r="AA129" i="3" s="1"/>
  <c r="R92" i="3"/>
  <c r="S92" i="3" s="1"/>
  <c r="T92" i="3" s="1"/>
  <c r="R96" i="3"/>
  <c r="S96" i="3" s="1"/>
  <c r="T96" i="3" s="1"/>
  <c r="W96" i="3" s="1"/>
  <c r="R100" i="3"/>
  <c r="S100" i="3" s="1"/>
  <c r="T100" i="3" s="1"/>
  <c r="W100" i="3" s="1"/>
  <c r="R104" i="3"/>
  <c r="S104" i="3" s="1"/>
  <c r="T104" i="3" s="1"/>
  <c r="W104" i="3" s="1"/>
  <c r="R108" i="3"/>
  <c r="S108" i="3" s="1"/>
  <c r="T108" i="3" s="1"/>
  <c r="W108" i="3" s="1"/>
  <c r="R112" i="3"/>
  <c r="S112" i="3" s="1"/>
  <c r="T112" i="3" s="1"/>
  <c r="W112" i="3" s="1"/>
  <c r="R91" i="3"/>
  <c r="S91" i="3" s="1"/>
  <c r="T91" i="3" s="1"/>
  <c r="R95" i="3"/>
  <c r="S95" i="3" s="1"/>
  <c r="T95" i="3" s="1"/>
  <c r="W95" i="3" s="1"/>
  <c r="R99" i="3"/>
  <c r="S99" i="3" s="1"/>
  <c r="T99" i="3" s="1"/>
  <c r="W99" i="3" s="1"/>
  <c r="R103" i="3"/>
  <c r="S103" i="3" s="1"/>
  <c r="T103" i="3" s="1"/>
  <c r="W103" i="3" s="1"/>
  <c r="R107" i="3"/>
  <c r="S107" i="3" s="1"/>
  <c r="T107" i="3" s="1"/>
  <c r="W107" i="3" s="1"/>
  <c r="R111" i="3"/>
  <c r="S111" i="3" s="1"/>
  <c r="T111" i="3" s="1"/>
  <c r="W111" i="3" s="1"/>
  <c r="V81" i="3"/>
  <c r="V83" i="3"/>
  <c r="R60" i="3"/>
  <c r="S60" i="3" s="1"/>
  <c r="T60" i="3" s="1"/>
  <c r="R64" i="3"/>
  <c r="S64" i="3" s="1"/>
  <c r="T64" i="3" s="1"/>
  <c r="R68" i="3"/>
  <c r="S68" i="3" s="1"/>
  <c r="T68" i="3" s="1"/>
  <c r="R72" i="3"/>
  <c r="S72" i="3" s="1"/>
  <c r="T72" i="3" s="1"/>
  <c r="AA72" i="3" s="1"/>
  <c r="R76" i="3"/>
  <c r="S76" i="3" s="1"/>
  <c r="T76" i="3" s="1"/>
  <c r="AA76" i="3" s="1"/>
  <c r="R59" i="3"/>
  <c r="S59" i="3" s="1"/>
  <c r="T59" i="3" s="1"/>
  <c r="R63" i="3"/>
  <c r="S63" i="3" s="1"/>
  <c r="T63" i="3" s="1"/>
  <c r="R67" i="3"/>
  <c r="S67" i="3" s="1"/>
  <c r="T67" i="3" s="1"/>
  <c r="AA67" i="3" s="1"/>
  <c r="R75" i="3"/>
  <c r="S75" i="3" s="1"/>
  <c r="T75" i="3" s="1"/>
  <c r="R61" i="3"/>
  <c r="S61" i="3" s="1"/>
  <c r="T61" i="3" s="1"/>
  <c r="R65" i="3"/>
  <c r="S65" i="3" s="1"/>
  <c r="T65" i="3" s="1"/>
  <c r="W65" i="3" s="1"/>
  <c r="R69" i="3"/>
  <c r="S69" i="3" s="1"/>
  <c r="T69" i="3" s="1"/>
  <c r="W69" i="3" s="1"/>
  <c r="R73" i="3"/>
  <c r="S73" i="3" s="1"/>
  <c r="T73" i="3" s="1"/>
  <c r="R77" i="3"/>
  <c r="S77" i="3" s="1"/>
  <c r="T77" i="3" s="1"/>
  <c r="R116" i="3"/>
  <c r="S116" i="3" s="1"/>
  <c r="T116" i="3" s="1"/>
  <c r="R120" i="3"/>
  <c r="S120" i="3" s="1"/>
  <c r="T120" i="3" s="1"/>
  <c r="AA120" i="3" s="1"/>
  <c r="R119" i="3"/>
  <c r="S119" i="3" s="1"/>
  <c r="T119" i="3" s="1"/>
  <c r="AA119" i="3" s="1"/>
  <c r="R56" i="3"/>
  <c r="S56" i="3" s="1"/>
  <c r="T56" i="3" s="1"/>
  <c r="S46" i="3"/>
  <c r="T46" i="3" s="1"/>
  <c r="AA46" i="3" s="1"/>
  <c r="M46" i="3"/>
  <c r="M57" i="3"/>
  <c r="M61" i="3"/>
  <c r="M53" i="3"/>
  <c r="M56" i="3"/>
  <c r="M60" i="3"/>
  <c r="M64" i="3"/>
  <c r="S52" i="3"/>
  <c r="T52" i="3" s="1"/>
  <c r="AA52" i="3" s="1"/>
  <c r="M52" i="3"/>
  <c r="M59" i="3"/>
  <c r="M63" i="3"/>
  <c r="S47" i="3"/>
  <c r="T47" i="3" s="1"/>
  <c r="AA47" i="3" s="1"/>
  <c r="M47" i="3"/>
  <c r="S48" i="3"/>
  <c r="T48" i="3" s="1"/>
  <c r="AA48" i="3" s="1"/>
  <c r="M48" i="3"/>
  <c r="M49" i="3"/>
  <c r="M50" i="3"/>
  <c r="M58" i="3"/>
  <c r="M62" i="3"/>
  <c r="R204" i="3"/>
  <c r="S204" i="3" s="1"/>
  <c r="T204" i="3" s="1"/>
  <c r="R163" i="3"/>
  <c r="S163" i="3" s="1"/>
  <c r="T163" i="3" s="1"/>
  <c r="AA163" i="3" s="1"/>
  <c r="R118" i="3"/>
  <c r="S118" i="3" s="1"/>
  <c r="T118" i="3" s="1"/>
  <c r="AA118" i="3" s="1"/>
  <c r="R122" i="3"/>
  <c r="S122" i="3" s="1"/>
  <c r="T122" i="3" s="1"/>
  <c r="R88" i="3"/>
  <c r="S88" i="3" s="1"/>
  <c r="T88" i="3" s="1"/>
  <c r="V51" i="3"/>
  <c r="R53" i="3"/>
  <c r="S53" i="3" s="1"/>
  <c r="T53" i="3" s="1"/>
  <c r="W53" i="3" s="1"/>
  <c r="V55" i="3"/>
  <c r="S55" i="3"/>
  <c r="T55" i="3" s="1"/>
  <c r="AA55" i="3" s="1"/>
  <c r="M73" i="3"/>
  <c r="M77" i="3"/>
  <c r="V176" i="3"/>
  <c r="R117" i="3"/>
  <c r="S117" i="3" s="1"/>
  <c r="T117" i="3" s="1"/>
  <c r="R121" i="3"/>
  <c r="S121" i="3" s="1"/>
  <c r="T121" i="3" s="1"/>
  <c r="AA121" i="3" s="1"/>
  <c r="R82" i="3"/>
  <c r="S82" i="3" s="1"/>
  <c r="T82" i="3" s="1"/>
  <c r="AA82" i="3" s="1"/>
  <c r="R89" i="3"/>
  <c r="S89" i="3" s="1"/>
  <c r="T89" i="3" s="1"/>
  <c r="R90" i="3"/>
  <c r="S90" i="3" s="1"/>
  <c r="T90" i="3" s="1"/>
  <c r="V52" i="3"/>
  <c r="R54" i="3"/>
  <c r="S54" i="3" s="1"/>
  <c r="T54" i="3" s="1"/>
  <c r="M72" i="3"/>
  <c r="M76" i="3"/>
  <c r="S71" i="3"/>
  <c r="T71" i="3" s="1"/>
  <c r="AA71" i="3" s="1"/>
  <c r="M71" i="3"/>
  <c r="M75" i="3"/>
  <c r="M74" i="3"/>
  <c r="M78" i="3"/>
  <c r="M87" i="3"/>
  <c r="M115" i="3"/>
  <c r="V216" i="3"/>
  <c r="R115" i="3"/>
  <c r="S115" i="3" s="1"/>
  <c r="T115" i="3" s="1"/>
  <c r="M92" i="3"/>
  <c r="V177" i="3"/>
  <c r="R167" i="3"/>
  <c r="S167" i="3" s="1"/>
  <c r="T167" i="3" s="1"/>
  <c r="AA167" i="3" s="1"/>
  <c r="M82" i="3"/>
  <c r="M83" i="3"/>
  <c r="M84" i="3"/>
  <c r="M85" i="3"/>
  <c r="M86" i="3"/>
  <c r="M88" i="3"/>
  <c r="M90" i="3"/>
  <c r="M93" i="3"/>
  <c r="V203" i="3"/>
  <c r="R84" i="3"/>
  <c r="S84" i="3" s="1"/>
  <c r="T84" i="3" s="1"/>
  <c r="R85" i="3"/>
  <c r="S85" i="3" s="1"/>
  <c r="T85" i="3" s="1"/>
  <c r="R86" i="3"/>
  <c r="S86" i="3" s="1"/>
  <c r="T86" i="3" s="1"/>
  <c r="M94" i="3"/>
  <c r="R203" i="3"/>
  <c r="S203" i="3" s="1"/>
  <c r="T203" i="3" s="1"/>
  <c r="R81" i="3"/>
  <c r="S81" i="3" s="1"/>
  <c r="T81" i="3" s="1"/>
  <c r="AA81" i="3" s="1"/>
  <c r="R87" i="3"/>
  <c r="S87" i="3" s="1"/>
  <c r="T87" i="3" s="1"/>
  <c r="M89" i="3"/>
  <c r="M91" i="3"/>
  <c r="S97" i="3"/>
  <c r="T97" i="3" s="1"/>
  <c r="W97" i="3" s="1"/>
  <c r="S101" i="3"/>
  <c r="T101" i="3" s="1"/>
  <c r="W101" i="3" s="1"/>
  <c r="S105" i="3"/>
  <c r="T105" i="3" s="1"/>
  <c r="W105" i="3" s="1"/>
  <c r="S113" i="3"/>
  <c r="T113" i="3" s="1"/>
  <c r="W113" i="3" s="1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7" i="3"/>
  <c r="M81" i="3"/>
  <c r="R177" i="3"/>
  <c r="S177" i="3" s="1"/>
  <c r="T177" i="3" s="1"/>
  <c r="V170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R206" i="3"/>
  <c r="S206" i="3" s="1"/>
  <c r="T206" i="3" s="1"/>
  <c r="R133" i="3"/>
  <c r="S133" i="3" s="1"/>
  <c r="T133" i="3" s="1"/>
  <c r="R134" i="3"/>
  <c r="S134" i="3" s="1"/>
  <c r="T134" i="3" s="1"/>
  <c r="R135" i="3"/>
  <c r="S135" i="3" s="1"/>
  <c r="T135" i="3" s="1"/>
  <c r="AA135" i="3" s="1"/>
  <c r="R136" i="3"/>
  <c r="S136" i="3" s="1"/>
  <c r="T136" i="3" s="1"/>
  <c r="R137" i="3"/>
  <c r="S137" i="3" s="1"/>
  <c r="T137" i="3" s="1"/>
  <c r="R138" i="3"/>
  <c r="S138" i="3" s="1"/>
  <c r="T138" i="3" s="1"/>
  <c r="R139" i="3"/>
  <c r="S139" i="3" s="1"/>
  <c r="T139" i="3" s="1"/>
  <c r="AA139" i="3" s="1"/>
  <c r="R140" i="3"/>
  <c r="S140" i="3" s="1"/>
  <c r="T140" i="3" s="1"/>
  <c r="R141" i="3"/>
  <c r="S141" i="3" s="1"/>
  <c r="T141" i="3" s="1"/>
  <c r="R142" i="3"/>
  <c r="S142" i="3" s="1"/>
  <c r="T142" i="3" s="1"/>
  <c r="R143" i="3"/>
  <c r="S143" i="3" s="1"/>
  <c r="T143" i="3" s="1"/>
  <c r="AA143" i="3" s="1"/>
  <c r="R144" i="3"/>
  <c r="S144" i="3" s="1"/>
  <c r="T144" i="3" s="1"/>
  <c r="R145" i="3"/>
  <c r="S145" i="3" s="1"/>
  <c r="T145" i="3" s="1"/>
  <c r="R205" i="3"/>
  <c r="S205" i="3" s="1"/>
  <c r="T205" i="3" s="1"/>
  <c r="R168" i="3"/>
  <c r="S168" i="3" s="1"/>
  <c r="T168" i="3" s="1"/>
  <c r="AA168" i="3" s="1"/>
  <c r="V205" i="3"/>
  <c r="V154" i="3"/>
  <c r="M210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209" i="3"/>
  <c r="R217" i="3"/>
  <c r="S217" i="3" s="1"/>
  <c r="T217" i="3" s="1"/>
  <c r="R210" i="3"/>
  <c r="S210" i="3" s="1"/>
  <c r="T210" i="3" s="1"/>
  <c r="R150" i="3"/>
  <c r="S150" i="3" s="1"/>
  <c r="T150" i="3" s="1"/>
  <c r="AA150" i="3" s="1"/>
  <c r="R151" i="3"/>
  <c r="S151" i="3" s="1"/>
  <c r="T151" i="3" s="1"/>
  <c r="R152" i="3"/>
  <c r="S152" i="3" s="1"/>
  <c r="T152" i="3" s="1"/>
  <c r="R153" i="3"/>
  <c r="S153" i="3" s="1"/>
  <c r="T153" i="3" s="1"/>
  <c r="R154" i="3"/>
  <c r="S154" i="3" s="1"/>
  <c r="T154" i="3" s="1"/>
  <c r="AA154" i="3" s="1"/>
  <c r="R155" i="3"/>
  <c r="S155" i="3" s="1"/>
  <c r="T155" i="3" s="1"/>
  <c r="R156" i="3"/>
  <c r="S156" i="3" s="1"/>
  <c r="T156" i="3" s="1"/>
  <c r="R157" i="3"/>
  <c r="S157" i="3" s="1"/>
  <c r="T157" i="3" s="1"/>
  <c r="R158" i="3"/>
  <c r="S158" i="3" s="1"/>
  <c r="T158" i="3" s="1"/>
  <c r="AA158" i="3" s="1"/>
  <c r="R159" i="3"/>
  <c r="S159" i="3" s="1"/>
  <c r="T159" i="3" s="1"/>
  <c r="R160" i="3"/>
  <c r="S160" i="3" s="1"/>
  <c r="T160" i="3" s="1"/>
  <c r="R161" i="3"/>
  <c r="S161" i="3" s="1"/>
  <c r="T161" i="3" s="1"/>
  <c r="R162" i="3"/>
  <c r="S162" i="3" s="1"/>
  <c r="T162" i="3" s="1"/>
  <c r="AA162" i="3" s="1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R165" i="3"/>
  <c r="S165" i="3" s="1"/>
  <c r="T165" i="3" s="1"/>
  <c r="AA165" i="3" s="1"/>
  <c r="V163" i="3"/>
  <c r="R166" i="3"/>
  <c r="S166" i="3" s="1"/>
  <c r="T166" i="3" s="1"/>
  <c r="V167" i="3"/>
  <c r="V168" i="3"/>
  <c r="R169" i="3"/>
  <c r="S169" i="3" s="1"/>
  <c r="T169" i="3" s="1"/>
  <c r="R171" i="3"/>
  <c r="S171" i="3" s="1"/>
  <c r="T171" i="3" s="1"/>
  <c r="AA171" i="3" s="1"/>
  <c r="R172" i="3"/>
  <c r="S172" i="3" s="1"/>
  <c r="T172" i="3" s="1"/>
  <c r="R173" i="3"/>
  <c r="S173" i="3" s="1"/>
  <c r="T173" i="3" s="1"/>
  <c r="R174" i="3"/>
  <c r="S174" i="3" s="1"/>
  <c r="T174" i="3" s="1"/>
  <c r="R175" i="3"/>
  <c r="S175" i="3" s="1"/>
  <c r="T175" i="3" s="1"/>
  <c r="AA175" i="3" s="1"/>
  <c r="R164" i="3"/>
  <c r="S164" i="3" s="1"/>
  <c r="T164" i="3" s="1"/>
  <c r="M205" i="3"/>
  <c r="M203" i="3"/>
  <c r="M176" i="3"/>
  <c r="M206" i="3"/>
  <c r="M204" i="3"/>
  <c r="M177" i="3"/>
  <c r="V217" i="3"/>
  <c r="R216" i="3"/>
  <c r="S216" i="3" s="1"/>
  <c r="T216" i="3" s="1"/>
  <c r="R212" i="3"/>
  <c r="S212" i="3" s="1"/>
  <c r="T212" i="3" s="1"/>
  <c r="R213" i="3"/>
  <c r="S213" i="3" s="1"/>
  <c r="T213" i="3" s="1"/>
  <c r="R215" i="3"/>
  <c r="S215" i="3" s="1"/>
  <c r="T215" i="3" s="1"/>
  <c r="AA215" i="3" s="1"/>
  <c r="R214" i="3"/>
  <c r="S214" i="3" s="1"/>
  <c r="T214" i="3" s="1"/>
  <c r="AA214" i="3" s="1"/>
  <c r="M214" i="3"/>
  <c r="M213" i="3"/>
  <c r="M217" i="3"/>
  <c r="M216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79" i="3"/>
  <c r="X80" i="3"/>
  <c r="X146" i="3"/>
  <c r="X147" i="3"/>
  <c r="X148" i="3"/>
  <c r="X149" i="3"/>
  <c r="X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79" i="3"/>
  <c r="P79" i="3"/>
  <c r="O80" i="3"/>
  <c r="P80" i="3"/>
  <c r="O146" i="3"/>
  <c r="P146" i="3"/>
  <c r="O147" i="3"/>
  <c r="P147" i="3"/>
  <c r="O148" i="3"/>
  <c r="P148" i="3"/>
  <c r="O149" i="3"/>
  <c r="P149" i="3"/>
  <c r="P5" i="3"/>
  <c r="O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79" i="3"/>
  <c r="U80" i="3"/>
  <c r="U146" i="3"/>
  <c r="U147" i="3"/>
  <c r="U148" i="3"/>
  <c r="U149" i="3"/>
  <c r="U5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79" i="3"/>
  <c r="AB80" i="3"/>
  <c r="AB146" i="3"/>
  <c r="AB147" i="3"/>
  <c r="AB148" i="3"/>
  <c r="AB149" i="3"/>
  <c r="Y7" i="3"/>
  <c r="Z7" i="3" s="1"/>
  <c r="Y8" i="3"/>
  <c r="Z8" i="3" s="1"/>
  <c r="Y9" i="3"/>
  <c r="Z9" i="3" s="1"/>
  <c r="Y10" i="3"/>
  <c r="Z10" i="3" s="1"/>
  <c r="Y11" i="3"/>
  <c r="Z11" i="3" s="1"/>
  <c r="Y12" i="3"/>
  <c r="Y13" i="3"/>
  <c r="Z13" i="3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79" i="3"/>
  <c r="Z79" i="3" s="1"/>
  <c r="Y80" i="3"/>
  <c r="Z80" i="3" s="1"/>
  <c r="Y146" i="3"/>
  <c r="Z146" i="3" s="1"/>
  <c r="Y147" i="3"/>
  <c r="Z147" i="3" s="1"/>
  <c r="Y148" i="3"/>
  <c r="Z148" i="3" s="1"/>
  <c r="Y149" i="3"/>
  <c r="Z149" i="3" s="1"/>
  <c r="Z12" i="3"/>
  <c r="Y6" i="3"/>
  <c r="Z6" i="3" s="1"/>
  <c r="Y5" i="3"/>
  <c r="W176" i="3" l="1"/>
  <c r="W70" i="3"/>
  <c r="W71" i="3"/>
  <c r="W216" i="3"/>
  <c r="W177" i="3"/>
  <c r="W203" i="3"/>
  <c r="AA193" i="3"/>
  <c r="W193" i="3"/>
  <c r="AA194" i="3"/>
  <c r="W194" i="3"/>
  <c r="W195" i="3"/>
  <c r="W196" i="3"/>
  <c r="AA199" i="3"/>
  <c r="W199" i="3"/>
  <c r="AA186" i="3"/>
  <c r="W186" i="3"/>
  <c r="AA182" i="3"/>
  <c r="W182" i="3"/>
  <c r="AA178" i="3"/>
  <c r="W178" i="3"/>
  <c r="AA189" i="3"/>
  <c r="W189" i="3"/>
  <c r="AA185" i="3"/>
  <c r="W185" i="3"/>
  <c r="AA181" i="3"/>
  <c r="W181" i="3"/>
  <c r="W188" i="3"/>
  <c r="AA188" i="3"/>
  <c r="AA184" i="3"/>
  <c r="W184" i="3"/>
  <c r="AA180" i="3"/>
  <c r="W180" i="3"/>
  <c r="W123" i="3"/>
  <c r="W183" i="3"/>
  <c r="AA187" i="3"/>
  <c r="W179" i="3"/>
  <c r="W131" i="3"/>
  <c r="AA198" i="3"/>
  <c r="W198" i="3"/>
  <c r="AA190" i="3"/>
  <c r="W190" i="3"/>
  <c r="AA197" i="3"/>
  <c r="W197" i="3"/>
  <c r="AA192" i="3"/>
  <c r="W192" i="3"/>
  <c r="W191" i="3"/>
  <c r="W202" i="3"/>
  <c r="AA202" i="3"/>
  <c r="AA77" i="3"/>
  <c r="W77" i="3"/>
  <c r="AA200" i="3"/>
  <c r="W200" i="3"/>
  <c r="W76" i="3"/>
  <c r="W74" i="3"/>
  <c r="W78" i="3"/>
  <c r="W48" i="3"/>
  <c r="W201" i="3"/>
  <c r="AA128" i="3"/>
  <c r="W128" i="3"/>
  <c r="AA91" i="3"/>
  <c r="W91" i="3"/>
  <c r="AA92" i="3"/>
  <c r="W92" i="3"/>
  <c r="AA89" i="3"/>
  <c r="W89" i="3"/>
  <c r="W73" i="3"/>
  <c r="AA73" i="3"/>
  <c r="W75" i="3"/>
  <c r="AA75" i="3"/>
  <c r="W83" i="3"/>
  <c r="W52" i="3"/>
  <c r="W72" i="3"/>
  <c r="AA122" i="3"/>
  <c r="W122" i="3"/>
  <c r="W119" i="3"/>
  <c r="W51" i="3"/>
  <c r="W88" i="3"/>
  <c r="AA88" i="3"/>
  <c r="AA115" i="3"/>
  <c r="W115" i="3"/>
  <c r="W90" i="3"/>
  <c r="AA90" i="3"/>
  <c r="AA211" i="3"/>
  <c r="W124" i="3"/>
  <c r="W66" i="3"/>
  <c r="AA66" i="3"/>
  <c r="AA69" i="3"/>
  <c r="W61" i="3"/>
  <c r="AA61" i="3"/>
  <c r="AA53" i="3"/>
  <c r="W47" i="3"/>
  <c r="W130" i="3"/>
  <c r="W118" i="3"/>
  <c r="W81" i="3"/>
  <c r="AA83" i="3"/>
  <c r="W54" i="3"/>
  <c r="AA54" i="3"/>
  <c r="W67" i="3"/>
  <c r="W58" i="3"/>
  <c r="AA58" i="3"/>
  <c r="W63" i="3"/>
  <c r="AA63" i="3"/>
  <c r="W60" i="3"/>
  <c r="AA60" i="3"/>
  <c r="W50" i="3"/>
  <c r="W46" i="3"/>
  <c r="AA65" i="3"/>
  <c r="W57" i="3"/>
  <c r="AA57" i="3"/>
  <c r="W49" i="3"/>
  <c r="W132" i="3"/>
  <c r="W126" i="3"/>
  <c r="W120" i="3"/>
  <c r="W93" i="3"/>
  <c r="W82" i="3"/>
  <c r="W68" i="3"/>
  <c r="AA68" i="3"/>
  <c r="W55" i="3"/>
  <c r="W62" i="3"/>
  <c r="AA62" i="3"/>
  <c r="W59" i="3"/>
  <c r="AA59" i="3"/>
  <c r="W64" i="3"/>
  <c r="AA64" i="3"/>
  <c r="W56" i="3"/>
  <c r="AA56" i="3"/>
  <c r="AA86" i="3"/>
  <c r="W86" i="3"/>
  <c r="AA85" i="3"/>
  <c r="W85" i="3"/>
  <c r="W87" i="3"/>
  <c r="AA87" i="3"/>
  <c r="W84" i="3"/>
  <c r="AA84" i="3"/>
  <c r="AA112" i="3"/>
  <c r="AA108" i="3"/>
  <c r="AA104" i="3"/>
  <c r="AA100" i="3"/>
  <c r="AA96" i="3"/>
  <c r="AA111" i="3"/>
  <c r="AA107" i="3"/>
  <c r="AA103" i="3"/>
  <c r="AA99" i="3"/>
  <c r="AA95" i="3"/>
  <c r="W94" i="3"/>
  <c r="AA114" i="3"/>
  <c r="AA110" i="3"/>
  <c r="AA106" i="3"/>
  <c r="AA102" i="3"/>
  <c r="AA98" i="3"/>
  <c r="W127" i="3"/>
  <c r="AA113" i="3"/>
  <c r="AA109" i="3"/>
  <c r="AA105" i="3"/>
  <c r="AA101" i="3"/>
  <c r="AA97" i="3"/>
  <c r="AA144" i="3"/>
  <c r="W144" i="3"/>
  <c r="AA140" i="3"/>
  <c r="W140" i="3"/>
  <c r="AA136" i="3"/>
  <c r="W136" i="3"/>
  <c r="AA142" i="3"/>
  <c r="W142" i="3"/>
  <c r="AA138" i="3"/>
  <c r="W138" i="3"/>
  <c r="AA134" i="3"/>
  <c r="W134" i="3"/>
  <c r="AA145" i="3"/>
  <c r="W145" i="3"/>
  <c r="AA141" i="3"/>
  <c r="W141" i="3"/>
  <c r="AA137" i="3"/>
  <c r="W137" i="3"/>
  <c r="AA133" i="3"/>
  <c r="W133" i="3"/>
  <c r="P207" i="3"/>
  <c r="W170" i="3"/>
  <c r="AA203" i="3"/>
  <c r="W143" i="3"/>
  <c r="W139" i="3"/>
  <c r="W135" i="3"/>
  <c r="AA117" i="3"/>
  <c r="W117" i="3"/>
  <c r="W129" i="3"/>
  <c r="W125" i="3"/>
  <c r="W121" i="3"/>
  <c r="AA116" i="3"/>
  <c r="W116" i="3"/>
  <c r="AA161" i="3"/>
  <c r="W161" i="3"/>
  <c r="AA157" i="3"/>
  <c r="W157" i="3"/>
  <c r="AA153" i="3"/>
  <c r="W153" i="3"/>
  <c r="W210" i="3"/>
  <c r="AA210" i="3"/>
  <c r="AA166" i="3"/>
  <c r="W166" i="3"/>
  <c r="AA160" i="3"/>
  <c r="W160" i="3"/>
  <c r="AA156" i="3"/>
  <c r="W156" i="3"/>
  <c r="AA152" i="3"/>
  <c r="W152" i="3"/>
  <c r="AA159" i="3"/>
  <c r="W159" i="3"/>
  <c r="AA155" i="3"/>
  <c r="W155" i="3"/>
  <c r="AA151" i="3"/>
  <c r="W151" i="3"/>
  <c r="W167" i="3"/>
  <c r="W209" i="3"/>
  <c r="W168" i="3"/>
  <c r="W162" i="3"/>
  <c r="W158" i="3"/>
  <c r="W154" i="3"/>
  <c r="W150" i="3"/>
  <c r="W174" i="3"/>
  <c r="AA174" i="3"/>
  <c r="W169" i="3"/>
  <c r="AA169" i="3"/>
  <c r="W173" i="3"/>
  <c r="AA173" i="3"/>
  <c r="W164" i="3"/>
  <c r="AA164" i="3"/>
  <c r="W172" i="3"/>
  <c r="AA172" i="3"/>
  <c r="W175" i="3"/>
  <c r="W171" i="3"/>
  <c r="AA170" i="3"/>
  <c r="W165" i="3"/>
  <c r="W163" i="3"/>
  <c r="W206" i="3"/>
  <c r="AA206" i="3"/>
  <c r="AA176" i="3"/>
  <c r="W205" i="3"/>
  <c r="AA205" i="3"/>
  <c r="W204" i="3"/>
  <c r="AA204" i="3"/>
  <c r="AA177" i="3"/>
  <c r="W215" i="3"/>
  <c r="AA216" i="3"/>
  <c r="W212" i="3"/>
  <c r="AA212" i="3"/>
  <c r="W214" i="3"/>
  <c r="W213" i="3"/>
  <c r="AA213" i="3"/>
  <c r="AA217" i="3"/>
  <c r="W217" i="3"/>
  <c r="P218" i="3"/>
  <c r="Z218" i="3"/>
  <c r="P219" i="3" l="1"/>
  <c r="C226" i="3" s="1"/>
  <c r="AB6" i="3"/>
  <c r="AB5" i="3"/>
  <c r="D6" i="3" l="1"/>
  <c r="E6" i="3"/>
  <c r="F6" i="3"/>
  <c r="D7" i="3"/>
  <c r="E7" i="3"/>
  <c r="F7" i="3"/>
  <c r="D8" i="3"/>
  <c r="E8" i="3"/>
  <c r="F8" i="3"/>
  <c r="L8" i="3" s="1"/>
  <c r="M8" i="3" s="1"/>
  <c r="D9" i="3"/>
  <c r="E9" i="3"/>
  <c r="F9" i="3"/>
  <c r="D10" i="3"/>
  <c r="E10" i="3"/>
  <c r="F10" i="3"/>
  <c r="L10" i="3" s="1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L16" i="3" s="1"/>
  <c r="M16" i="3" s="1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L26" i="3" s="1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L32" i="3" s="1"/>
  <c r="M32" i="3" s="1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L38" i="3" s="1"/>
  <c r="D39" i="3"/>
  <c r="E39" i="3"/>
  <c r="F39" i="3"/>
  <c r="D40" i="3"/>
  <c r="E40" i="3"/>
  <c r="F40" i="3"/>
  <c r="D41" i="3"/>
  <c r="E41" i="3"/>
  <c r="F41" i="3"/>
  <c r="D42" i="3"/>
  <c r="E42" i="3"/>
  <c r="F42" i="3"/>
  <c r="L42" i="3" s="1"/>
  <c r="D43" i="3"/>
  <c r="E43" i="3"/>
  <c r="F43" i="3"/>
  <c r="D44" i="3"/>
  <c r="E44" i="3"/>
  <c r="F44" i="3"/>
  <c r="D45" i="3"/>
  <c r="E45" i="3"/>
  <c r="F45" i="3"/>
  <c r="D79" i="3"/>
  <c r="E79" i="3"/>
  <c r="F79" i="3"/>
  <c r="D80" i="3"/>
  <c r="E80" i="3"/>
  <c r="F80" i="3"/>
  <c r="D146" i="3"/>
  <c r="E146" i="3"/>
  <c r="F146" i="3"/>
  <c r="D147" i="3"/>
  <c r="E147" i="3"/>
  <c r="F147" i="3"/>
  <c r="D148" i="3"/>
  <c r="E148" i="3"/>
  <c r="F148" i="3"/>
  <c r="D149" i="3"/>
  <c r="E149" i="3"/>
  <c r="F149" i="3"/>
  <c r="F5" i="3"/>
  <c r="E5" i="3"/>
  <c r="D5" i="3"/>
  <c r="N148" i="3"/>
  <c r="V148" i="3" s="1"/>
  <c r="Q149" i="3"/>
  <c r="N149" i="3"/>
  <c r="V149" i="3" s="1"/>
  <c r="Q23" i="3"/>
  <c r="N23" i="3"/>
  <c r="V23" i="3" s="1"/>
  <c r="Q24" i="3"/>
  <c r="N24" i="3"/>
  <c r="V24" i="3" s="1"/>
  <c r="N25" i="3"/>
  <c r="V25" i="3" s="1"/>
  <c r="Q25" i="3"/>
  <c r="N26" i="3"/>
  <c r="V26" i="3" s="1"/>
  <c r="Q26" i="3"/>
  <c r="N27" i="3"/>
  <c r="V27" i="3" s="1"/>
  <c r="Q27" i="3"/>
  <c r="Q28" i="3"/>
  <c r="N28" i="3"/>
  <c r="V28" i="3" s="1"/>
  <c r="Q29" i="3"/>
  <c r="N29" i="3"/>
  <c r="V29" i="3" s="1"/>
  <c r="Q30" i="3"/>
  <c r="N30" i="3"/>
  <c r="V30" i="3" s="1"/>
  <c r="N31" i="3"/>
  <c r="Q31" i="3"/>
  <c r="N32" i="3"/>
  <c r="V32" i="3" s="1"/>
  <c r="Q32" i="3"/>
  <c r="N33" i="3"/>
  <c r="V33" i="3" s="1"/>
  <c r="Q33" i="3"/>
  <c r="Q34" i="3"/>
  <c r="N34" i="3"/>
  <c r="V34" i="3" s="1"/>
  <c r="Q35" i="3"/>
  <c r="N35" i="3"/>
  <c r="N36" i="3"/>
  <c r="V36" i="3" s="1"/>
  <c r="Q36" i="3"/>
  <c r="N37" i="3"/>
  <c r="V37" i="3" s="1"/>
  <c r="Q37" i="3"/>
  <c r="N38" i="3"/>
  <c r="V38" i="3" s="1"/>
  <c r="Q38" i="3"/>
  <c r="Q39" i="3"/>
  <c r="N39" i="3"/>
  <c r="Q40" i="3"/>
  <c r="N40" i="3"/>
  <c r="V40" i="3" s="1"/>
  <c r="N41" i="3"/>
  <c r="V41" i="3" s="1"/>
  <c r="Q41" i="3"/>
  <c r="N42" i="3"/>
  <c r="V42" i="3" s="1"/>
  <c r="Q42" i="3"/>
  <c r="N43" i="3"/>
  <c r="Q43" i="3"/>
  <c r="Q44" i="3"/>
  <c r="N44" i="3"/>
  <c r="V44" i="3" s="1"/>
  <c r="Q45" i="3"/>
  <c r="N45" i="3"/>
  <c r="V45" i="3" s="1"/>
  <c r="N79" i="3"/>
  <c r="V79" i="3" s="1"/>
  <c r="Q79" i="3"/>
  <c r="N80" i="3"/>
  <c r="V80" i="3" s="1"/>
  <c r="Q80" i="3"/>
  <c r="Q146" i="3"/>
  <c r="N146" i="3"/>
  <c r="V146" i="3" s="1"/>
  <c r="N7" i="3"/>
  <c r="V7" i="3" s="1"/>
  <c r="N8" i="3"/>
  <c r="V8" i="3" s="1"/>
  <c r="Q8" i="3"/>
  <c r="N9" i="3"/>
  <c r="V9" i="3" s="1"/>
  <c r="Q9" i="3"/>
  <c r="N10" i="3"/>
  <c r="V10" i="3" s="1"/>
  <c r="Q10" i="3"/>
  <c r="Q11" i="3"/>
  <c r="N11" i="3"/>
  <c r="Q12" i="3"/>
  <c r="N12" i="3"/>
  <c r="V12" i="3" s="1"/>
  <c r="Q13" i="3"/>
  <c r="N13" i="3"/>
  <c r="V13" i="3" s="1"/>
  <c r="N14" i="3"/>
  <c r="V14" i="3" s="1"/>
  <c r="Q14" i="3"/>
  <c r="N15" i="3"/>
  <c r="Q15" i="3"/>
  <c r="N16" i="3"/>
  <c r="V16" i="3" s="1"/>
  <c r="Q16" i="3"/>
  <c r="Q17" i="3"/>
  <c r="N17" i="3"/>
  <c r="V17" i="3" s="1"/>
  <c r="Q18" i="3"/>
  <c r="N18" i="3"/>
  <c r="V18" i="3" s="1"/>
  <c r="N19" i="3"/>
  <c r="Q19" i="3"/>
  <c r="N20" i="3"/>
  <c r="V20" i="3" s="1"/>
  <c r="Q20" i="3"/>
  <c r="Q21" i="3"/>
  <c r="N21" i="3"/>
  <c r="V21" i="3" s="1"/>
  <c r="Q22" i="3"/>
  <c r="N22" i="3"/>
  <c r="V22" i="3" s="1"/>
  <c r="F207" i="3" l="1"/>
  <c r="R12" i="3"/>
  <c r="F218" i="3"/>
  <c r="R23" i="3"/>
  <c r="L45" i="3"/>
  <c r="M45" i="3" s="1"/>
  <c r="L41" i="3"/>
  <c r="M41" i="3" s="1"/>
  <c r="L37" i="3"/>
  <c r="M37" i="3" s="1"/>
  <c r="L33" i="3"/>
  <c r="M33" i="3" s="1"/>
  <c r="L29" i="3"/>
  <c r="M29" i="3" s="1"/>
  <c r="L25" i="3"/>
  <c r="M25" i="3" s="1"/>
  <c r="L21" i="3"/>
  <c r="M21" i="3" s="1"/>
  <c r="L17" i="3"/>
  <c r="M17" i="3" s="1"/>
  <c r="L13" i="3"/>
  <c r="M13" i="3" s="1"/>
  <c r="L9" i="3"/>
  <c r="M9" i="3" s="1"/>
  <c r="L12" i="3"/>
  <c r="M12" i="3" s="1"/>
  <c r="L79" i="3"/>
  <c r="M79" i="3" s="1"/>
  <c r="L34" i="3"/>
  <c r="M34" i="3" s="1"/>
  <c r="L22" i="3"/>
  <c r="M22" i="3" s="1"/>
  <c r="L18" i="3"/>
  <c r="M18" i="3" s="1"/>
  <c r="L14" i="3"/>
  <c r="M14" i="3" s="1"/>
  <c r="L30" i="3"/>
  <c r="M30" i="3" s="1"/>
  <c r="L80" i="3"/>
  <c r="M80" i="3" s="1"/>
  <c r="L43" i="3"/>
  <c r="M43" i="3" s="1"/>
  <c r="L39" i="3"/>
  <c r="M39" i="3" s="1"/>
  <c r="L35" i="3"/>
  <c r="M35" i="3" s="1"/>
  <c r="L31" i="3"/>
  <c r="M31" i="3" s="1"/>
  <c r="L19" i="3"/>
  <c r="M19" i="3" s="1"/>
  <c r="L15" i="3"/>
  <c r="M15" i="3" s="1"/>
  <c r="L11" i="3"/>
  <c r="M11" i="3" s="1"/>
  <c r="L146" i="3"/>
  <c r="M146" i="3" s="1"/>
  <c r="L44" i="3"/>
  <c r="M44" i="3" s="1"/>
  <c r="L40" i="3"/>
  <c r="M40" i="3" s="1"/>
  <c r="L36" i="3"/>
  <c r="M36" i="3" s="1"/>
  <c r="L28" i="3"/>
  <c r="M28" i="3" s="1"/>
  <c r="L24" i="3"/>
  <c r="M24" i="3" s="1"/>
  <c r="L20" i="3"/>
  <c r="M20" i="3" s="1"/>
  <c r="R36" i="3"/>
  <c r="R8" i="3"/>
  <c r="S8" i="3" s="1"/>
  <c r="T8" i="3" s="1"/>
  <c r="AA8" i="3" s="1"/>
  <c r="L149" i="3"/>
  <c r="M149" i="3" s="1"/>
  <c r="R16" i="3"/>
  <c r="S16" i="3" s="1"/>
  <c r="T16" i="3" s="1"/>
  <c r="AA16" i="3" s="1"/>
  <c r="R19" i="3"/>
  <c r="R11" i="3"/>
  <c r="V11" i="3"/>
  <c r="R24" i="3"/>
  <c r="R15" i="3"/>
  <c r="R43" i="3"/>
  <c r="R44" i="3"/>
  <c r="V43" i="3"/>
  <c r="R39" i="3"/>
  <c r="R45" i="3"/>
  <c r="R31" i="3"/>
  <c r="R35" i="3"/>
  <c r="V35" i="3"/>
  <c r="V31" i="3"/>
  <c r="R146" i="3"/>
  <c r="R80" i="3"/>
  <c r="L27" i="3"/>
  <c r="M27" i="3" s="1"/>
  <c r="L148" i="3"/>
  <c r="M148" i="3" s="1"/>
  <c r="R20" i="3"/>
  <c r="V15" i="3"/>
  <c r="R28" i="3"/>
  <c r="R149" i="3"/>
  <c r="V19" i="3"/>
  <c r="R40" i="3"/>
  <c r="V39" i="3"/>
  <c r="R32" i="3"/>
  <c r="S32" i="3" s="1"/>
  <c r="T32" i="3" s="1"/>
  <c r="AA32" i="3" s="1"/>
  <c r="R27" i="3"/>
  <c r="V218" i="3"/>
  <c r="R41" i="3"/>
  <c r="L7" i="3"/>
  <c r="M7" i="3" s="1"/>
  <c r="L23" i="3"/>
  <c r="M23" i="3" s="1"/>
  <c r="Q148" i="3"/>
  <c r="R148" i="3" s="1"/>
  <c r="M26" i="3"/>
  <c r="M42" i="3"/>
  <c r="M38" i="3"/>
  <c r="R37" i="3"/>
  <c r="R33" i="3"/>
  <c r="R29" i="3"/>
  <c r="R25" i="3"/>
  <c r="R79" i="3"/>
  <c r="R42" i="3"/>
  <c r="S42" i="3" s="1"/>
  <c r="T42" i="3" s="1"/>
  <c r="AA42" i="3" s="1"/>
  <c r="R38" i="3"/>
  <c r="S38" i="3" s="1"/>
  <c r="T38" i="3" s="1"/>
  <c r="AA38" i="3" s="1"/>
  <c r="R34" i="3"/>
  <c r="R30" i="3"/>
  <c r="R26" i="3"/>
  <c r="S26" i="3" s="1"/>
  <c r="T26" i="3" s="1"/>
  <c r="AA26" i="3" s="1"/>
  <c r="M10" i="3"/>
  <c r="R21" i="3"/>
  <c r="R17" i="3"/>
  <c r="R13" i="3"/>
  <c r="R9" i="3"/>
  <c r="R22" i="3"/>
  <c r="R18" i="3"/>
  <c r="R14" i="3"/>
  <c r="R10" i="3"/>
  <c r="S10" i="3" s="1"/>
  <c r="T10" i="3" s="1"/>
  <c r="AA10" i="3" s="1"/>
  <c r="Q7" i="3"/>
  <c r="R7" i="3" s="1"/>
  <c r="J218" i="3"/>
  <c r="I218" i="3"/>
  <c r="H218" i="3"/>
  <c r="G218" i="3"/>
  <c r="B218" i="3"/>
  <c r="N147" i="3"/>
  <c r="V147" i="3" s="1"/>
  <c r="Q147" i="3"/>
  <c r="N6" i="3"/>
  <c r="Q6" i="3"/>
  <c r="Z5" i="3"/>
  <c r="Z207" i="3" s="1"/>
  <c r="N5" i="3"/>
  <c r="Q5" i="3"/>
  <c r="N207" i="3" l="1"/>
  <c r="S36" i="3"/>
  <c r="T36" i="3" s="1"/>
  <c r="AA36" i="3" s="1"/>
  <c r="S45" i="3"/>
  <c r="T45" i="3" s="1"/>
  <c r="AA45" i="3" s="1"/>
  <c r="S80" i="3"/>
  <c r="T80" i="3" s="1"/>
  <c r="AA80" i="3" s="1"/>
  <c r="S35" i="3"/>
  <c r="T35" i="3" s="1"/>
  <c r="AA35" i="3" s="1"/>
  <c r="S24" i="3"/>
  <c r="T24" i="3" s="1"/>
  <c r="AA24" i="3" s="1"/>
  <c r="S12" i="3"/>
  <c r="T12" i="3" s="1"/>
  <c r="AA12" i="3" s="1"/>
  <c r="S17" i="3"/>
  <c r="T17" i="3" s="1"/>
  <c r="AA17" i="3" s="1"/>
  <c r="S30" i="3"/>
  <c r="T30" i="3" s="1"/>
  <c r="AA30" i="3" s="1"/>
  <c r="S34" i="3"/>
  <c r="T34" i="3" s="1"/>
  <c r="AA34" i="3" s="1"/>
  <c r="F219" i="3"/>
  <c r="C225" i="3" s="1"/>
  <c r="C227" i="3" s="1"/>
  <c r="E227" i="3" s="1"/>
  <c r="S11" i="3"/>
  <c r="T11" i="3" s="1"/>
  <c r="AA11" i="3" s="1"/>
  <c r="S31" i="3"/>
  <c r="T31" i="3" s="1"/>
  <c r="AA31" i="3" s="1"/>
  <c r="S33" i="3"/>
  <c r="T33" i="3" s="1"/>
  <c r="AA33" i="3" s="1"/>
  <c r="S21" i="3"/>
  <c r="T21" i="3" s="1"/>
  <c r="AA21" i="3" s="1"/>
  <c r="S15" i="3"/>
  <c r="T15" i="3" s="1"/>
  <c r="AA15" i="3" s="1"/>
  <c r="S40" i="3"/>
  <c r="T40" i="3" s="1"/>
  <c r="AA40" i="3" s="1"/>
  <c r="S20" i="3"/>
  <c r="T20" i="3" s="1"/>
  <c r="AA20" i="3" s="1"/>
  <c r="S9" i="3"/>
  <c r="T9" i="3" s="1"/>
  <c r="AA9" i="3" s="1"/>
  <c r="S14" i="3"/>
  <c r="T14" i="3" s="1"/>
  <c r="AA14" i="3" s="1"/>
  <c r="S13" i="3"/>
  <c r="T13" i="3" s="1"/>
  <c r="AA13" i="3" s="1"/>
  <c r="S79" i="3"/>
  <c r="T79" i="3" s="1"/>
  <c r="AA79" i="3" s="1"/>
  <c r="S37" i="3"/>
  <c r="T37" i="3" s="1"/>
  <c r="AA37" i="3" s="1"/>
  <c r="S43" i="3"/>
  <c r="T43" i="3" s="1"/>
  <c r="AA43" i="3" s="1"/>
  <c r="S39" i="3"/>
  <c r="T39" i="3" s="1"/>
  <c r="AA39" i="3" s="1"/>
  <c r="S44" i="3"/>
  <c r="T44" i="3" s="1"/>
  <c r="AA44" i="3" s="1"/>
  <c r="S29" i="3"/>
  <c r="T29" i="3" s="1"/>
  <c r="AA29" i="3" s="1"/>
  <c r="S25" i="3"/>
  <c r="T25" i="3" s="1"/>
  <c r="AA25" i="3" s="1"/>
  <c r="S18" i="3"/>
  <c r="T18" i="3" s="1"/>
  <c r="AA18" i="3" s="1"/>
  <c r="S22" i="3"/>
  <c r="T22" i="3" s="1"/>
  <c r="AA22" i="3" s="1"/>
  <c r="S41" i="3"/>
  <c r="T41" i="3" s="1"/>
  <c r="AA41" i="3" s="1"/>
  <c r="S28" i="3"/>
  <c r="T28" i="3" s="1"/>
  <c r="L218" i="3"/>
  <c r="W10" i="3"/>
  <c r="W45" i="3"/>
  <c r="Z219" i="3"/>
  <c r="S146" i="3"/>
  <c r="T146" i="3" s="1"/>
  <c r="S19" i="3"/>
  <c r="T19" i="3" s="1"/>
  <c r="AA19" i="3" s="1"/>
  <c r="W38" i="3"/>
  <c r="W16" i="3"/>
  <c r="W26" i="3"/>
  <c r="W42" i="3"/>
  <c r="W29" i="3"/>
  <c r="R218" i="3"/>
  <c r="W32" i="3"/>
  <c r="L5" i="3"/>
  <c r="M218" i="3"/>
  <c r="W8" i="3"/>
  <c r="S149" i="3"/>
  <c r="T149" i="3" s="1"/>
  <c r="S7" i="3"/>
  <c r="T7" i="3" s="1"/>
  <c r="S27" i="3"/>
  <c r="T27" i="3" s="1"/>
  <c r="S148" i="3"/>
  <c r="T148" i="3" s="1"/>
  <c r="S23" i="3"/>
  <c r="T23" i="3" s="1"/>
  <c r="R6" i="3"/>
  <c r="L147" i="3"/>
  <c r="M147" i="3" s="1"/>
  <c r="V6" i="3"/>
  <c r="R5" i="3"/>
  <c r="R147" i="3"/>
  <c r="V5" i="3"/>
  <c r="L6" i="3"/>
  <c r="N218" i="3"/>
  <c r="V207" i="3" l="1"/>
  <c r="W36" i="3"/>
  <c r="W30" i="3"/>
  <c r="W17" i="3"/>
  <c r="W35" i="3"/>
  <c r="R207" i="3"/>
  <c r="R219" i="3" s="1"/>
  <c r="W80" i="3"/>
  <c r="W24" i="3"/>
  <c r="M5" i="3"/>
  <c r="L207" i="3"/>
  <c r="L219" i="3" s="1"/>
  <c r="W12" i="3"/>
  <c r="W21" i="3"/>
  <c r="W11" i="3"/>
  <c r="W79" i="3"/>
  <c r="W34" i="3"/>
  <c r="W15" i="3"/>
  <c r="W9" i="3"/>
  <c r="W31" i="3"/>
  <c r="W33" i="3"/>
  <c r="W37" i="3"/>
  <c r="W13" i="3"/>
  <c r="W20" i="3"/>
  <c r="W44" i="3"/>
  <c r="W19" i="3"/>
  <c r="W40" i="3"/>
  <c r="W14" i="3"/>
  <c r="W43" i="3"/>
  <c r="W39" i="3"/>
  <c r="W41" i="3"/>
  <c r="W22" i="3"/>
  <c r="W25" i="3"/>
  <c r="W18" i="3"/>
  <c r="S218" i="3"/>
  <c r="AA148" i="3"/>
  <c r="W148" i="3"/>
  <c r="AA149" i="3"/>
  <c r="W149" i="3"/>
  <c r="T218" i="3"/>
  <c r="AA27" i="3"/>
  <c r="W27" i="3"/>
  <c r="AA146" i="3"/>
  <c r="W146" i="3"/>
  <c r="AA28" i="3"/>
  <c r="W28" i="3"/>
  <c r="AA23" i="3"/>
  <c r="W23" i="3"/>
  <c r="AA7" i="3"/>
  <c r="W7" i="3"/>
  <c r="S147" i="3"/>
  <c r="T147" i="3" s="1"/>
  <c r="S6" i="3"/>
  <c r="T6" i="3" s="1"/>
  <c r="W6" i="3" s="1"/>
  <c r="M6" i="3"/>
  <c r="S5" i="3"/>
  <c r="M207" i="3" l="1"/>
  <c r="M219" i="3" s="1"/>
  <c r="S207" i="3"/>
  <c r="S219" i="3" s="1"/>
  <c r="AA147" i="3"/>
  <c r="W147" i="3"/>
  <c r="AA218" i="3"/>
  <c r="W218" i="3"/>
  <c r="V219" i="3"/>
  <c r="T5" i="3"/>
  <c r="T207" i="3" s="1"/>
  <c r="AA6" i="3"/>
  <c r="C228" i="3" l="1"/>
  <c r="E228" i="3"/>
  <c r="AA207" i="3"/>
  <c r="W207" i="3"/>
  <c r="W5" i="3"/>
  <c r="T219" i="3"/>
  <c r="AA5" i="3"/>
  <c r="AA219" i="3" l="1"/>
  <c r="E229" i="3"/>
  <c r="C229" i="3"/>
  <c r="W219" i="3"/>
</calcChain>
</file>

<file path=xl/sharedStrings.xml><?xml version="1.0" encoding="utf-8"?>
<sst xmlns="http://schemas.openxmlformats.org/spreadsheetml/2006/main" count="104" uniqueCount="75">
  <si>
    <t xml:space="preserve">Калькулятор по переходу на энергоэффективные источники освещения </t>
  </si>
  <si>
    <t>Наименование объекта</t>
  </si>
  <si>
    <t>Кол-во светильников</t>
  </si>
  <si>
    <t>Марка светильника или лампы</t>
  </si>
  <si>
    <t>Кол-во ламп в светильнике</t>
  </si>
  <si>
    <t>Мощность лампы, Вт</t>
  </si>
  <si>
    <t>Потребляемая мощность (с учетом ПРА), Вт</t>
  </si>
  <si>
    <t>Примечание: коэффициент (увеличения освещенности, коэффициент использования)</t>
  </si>
  <si>
    <t>Результаты аттестации рабочих мест в помещении, при наличии (есть/нет).</t>
  </si>
  <si>
    <t>Нормативная (требуемая) освещенность (при наличии данных)</t>
  </si>
  <si>
    <t>Фактическая освещенность (при наличии данных)</t>
  </si>
  <si>
    <t>Режим работы в год, ч</t>
  </si>
  <si>
    <t>Расчетное потребление электроэнергии, кВтч/год</t>
  </si>
  <si>
    <t>Затраты на электроэнергию, руб./год</t>
  </si>
  <si>
    <t>Потребляемая мощность светодиодного светильника, Вт</t>
  </si>
  <si>
    <t>Энеросберегающий эффект, кВтч/год</t>
  </si>
  <si>
    <t>Экономический эффект, руб./год</t>
  </si>
  <si>
    <t>Стоимость энергоэффективного светильника, руб. (производства России, Китай)</t>
  </si>
  <si>
    <t>Общие затраты на светильники, руб. (производства России, Китай)</t>
  </si>
  <si>
    <t>Стоимость энергоэффективного светильника, руб. (производства Германия)</t>
  </si>
  <si>
    <t>Общие затраты на светильники, руб. (производства Германия)</t>
  </si>
  <si>
    <t>ЛПО 2*40</t>
  </si>
  <si>
    <t>LED светильник</t>
  </si>
  <si>
    <t>ЛПО 4*18</t>
  </si>
  <si>
    <t>ЛПО 1*40</t>
  </si>
  <si>
    <t>ЛН</t>
  </si>
  <si>
    <t>КЛЛ</t>
  </si>
  <si>
    <t>LED лампа</t>
  </si>
  <si>
    <t>св/д</t>
  </si>
  <si>
    <t>ДРЛ 250</t>
  </si>
  <si>
    <t>ДРЛ 125</t>
  </si>
  <si>
    <t>ДРЛ 400</t>
  </si>
  <si>
    <t>ДНаТ-150</t>
  </si>
  <si>
    <t>ИТОГО</t>
  </si>
  <si>
    <t>ТАРИФ на электроэнергию</t>
  </si>
  <si>
    <t>руб./кВтч</t>
  </si>
  <si>
    <t>Потребляемая мощность определена с учетом потерь на электромагнитном ПРА светильника - 5%</t>
  </si>
  <si>
    <t>кВт</t>
  </si>
  <si>
    <t>Установленная мощность светильников до реализации мероприятия</t>
  </si>
  <si>
    <t>Установленная мощность светильников после реализации мероприятия</t>
  </si>
  <si>
    <t>Снижение установленной мощности оборудования</t>
  </si>
  <si>
    <t>Дополнительная экономия</t>
  </si>
  <si>
    <t>Затраты на замену перегоревших ламп (ежегодно)</t>
  </si>
  <si>
    <t>стоимость</t>
  </si>
  <si>
    <t>стоимость германия, руб.</t>
  </si>
  <si>
    <t>ИТОГО по внутреннему освещению</t>
  </si>
  <si>
    <t>стоимость отеч., руб</t>
  </si>
  <si>
    <t>мощность светодиодного аналога, Вт</t>
  </si>
  <si>
    <t>Светодидный аналог</t>
  </si>
  <si>
    <t>гарантия герм.,  лет</t>
  </si>
  <si>
    <t>гарантия отеч, лет</t>
  </si>
  <si>
    <t>тип лампы</t>
  </si>
  <si>
    <t>Наружное освещение</t>
  </si>
  <si>
    <t>ИТОГО по наружному освещению</t>
  </si>
  <si>
    <t>Российские аналоги</t>
  </si>
  <si>
    <t>Немецкие аналоги</t>
  </si>
  <si>
    <t>После замены</t>
  </si>
  <si>
    <t>Тип светильника</t>
  </si>
  <si>
    <t>наименование освещаемой территории</t>
  </si>
  <si>
    <t>наименование помещения</t>
  </si>
  <si>
    <t>кВт*ч</t>
  </si>
  <si>
    <t>тыс.руб.</t>
  </si>
  <si>
    <t>Наименование ламп</t>
  </si>
  <si>
    <t>Экономический эффект обобщенный</t>
  </si>
  <si>
    <t>в натуральных единицах</t>
  </si>
  <si>
    <t>Экономия электроэнергии в год</t>
  </si>
  <si>
    <t>Экономия денежных средств в год</t>
  </si>
  <si>
    <t>В процентах</t>
  </si>
  <si>
    <t>Количество вышедших из строя ламп в году, шт.</t>
  </si>
  <si>
    <t>Стоимость одной лампы, руб.</t>
  </si>
  <si>
    <t>Потребляемая мощность 
(с учетом ПРА), Вт</t>
  </si>
  <si>
    <t>Срок окупаемости, лет</t>
  </si>
  <si>
    <t>Гарантия производителя, лет</t>
  </si>
  <si>
    <t>Существующие светильники</t>
  </si>
  <si>
    <t>Внутреннее освещение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</si>
</sst>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16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4" fillId="0" borderId="0" applyFill="0" applyBorder="0" applyAlignment="0" applyProtection="0"/>
  </cellStyleXfs>
  <cellXfs count="229">
    <xf numFmtId="0" fontId="0" fillId="0" borderId="0" xfId="0"/>
    <xf numFmtId="0" fontId="1" fillId="0" borderId="0" xfId="1" applyFill="1" applyAlignment="1" applyProtection="1">
      <alignment horizontal="left" vertical="center"/>
      <protection hidden="1"/>
    </xf>
    <xf numFmtId="0" fontId="1" fillId="0" borderId="0" xfId="1" applyFill="1" applyProtection="1">
      <protection hidden="1"/>
    </xf>
    <xf numFmtId="0" fontId="1" fillId="0" borderId="0" xfId="1" applyFont="1" applyFill="1" applyAlignment="1" applyProtection="1">
      <alignment horizontal="center" vertical="center"/>
      <protection hidden="1"/>
    </xf>
    <xf numFmtId="0" fontId="1" fillId="0" borderId="0" xfId="1" applyFont="1" applyFill="1" applyProtection="1">
      <protection hidden="1"/>
    </xf>
    <xf numFmtId="0" fontId="1" fillId="0" borderId="0" xfId="1" applyFill="1" applyAlignment="1" applyProtection="1">
      <alignment wrapText="1"/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Fill="1" applyProtection="1">
      <protection hidden="1"/>
    </xf>
    <xf numFmtId="2" fontId="1" fillId="0" borderId="2" xfId="1" applyNumberForma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3" xfId="1" applyNumberFormat="1" applyFill="1" applyBorder="1" applyAlignment="1" applyProtection="1">
      <alignment horizontal="center" vertical="center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Protection="1">
      <protection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horizontal="center"/>
      <protection hidden="1"/>
    </xf>
    <xf numFmtId="0" fontId="1" fillId="0" borderId="0" xfId="1" applyFont="1" applyFill="1" applyAlignment="1" applyProtection="1">
      <alignment horizontal="left" vertical="center"/>
      <protection hidden="1"/>
    </xf>
    <xf numFmtId="2" fontId="1" fillId="0" borderId="0" xfId="1" applyNumberFormat="1" applyFont="1" applyFill="1" applyProtection="1">
      <protection hidden="1"/>
    </xf>
    <xf numFmtId="0" fontId="11" fillId="0" borderId="0" xfId="3" applyFont="1" applyProtection="1">
      <protection hidden="1"/>
    </xf>
    <xf numFmtId="0" fontId="1" fillId="0" borderId="0" xfId="1" applyNumberFormat="1" applyFont="1" applyFill="1" applyProtection="1">
      <protection hidden="1"/>
    </xf>
    <xf numFmtId="0" fontId="11" fillId="0" borderId="0" xfId="3" applyFont="1" applyAlignment="1" applyProtection="1">
      <alignment wrapText="1"/>
      <protection hidden="1"/>
    </xf>
    <xf numFmtId="0" fontId="10" fillId="0" borderId="0" xfId="1" applyFont="1" applyFill="1" applyProtection="1">
      <protection hidden="1"/>
    </xf>
    <xf numFmtId="0" fontId="1" fillId="0" borderId="0" xfId="3" applyFont="1" applyFill="1" applyBorder="1" applyAlignment="1" applyProtection="1">
      <alignment horizontal="center"/>
      <protection hidden="1"/>
    </xf>
    <xf numFmtId="165" fontId="1" fillId="0" borderId="0" xfId="1" applyNumberFormat="1" applyFont="1" applyFill="1" applyProtection="1">
      <protection hidden="1"/>
    </xf>
    <xf numFmtId="0" fontId="1" fillId="0" borderId="0" xfId="1" applyFont="1" applyFill="1" applyBorder="1" applyProtection="1">
      <protection hidden="1"/>
    </xf>
    <xf numFmtId="0" fontId="1" fillId="0" borderId="0" xfId="3" applyFont="1" applyFill="1" applyAlignment="1" applyProtection="1">
      <alignment horizontal="right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" fillId="0" borderId="0" xfId="2" applyFont="1" applyFill="1" applyProtection="1"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4" fontId="1" fillId="0" borderId="0" xfId="3" applyNumberFormat="1" applyFont="1" applyFill="1" applyBorder="1" applyAlignment="1" applyProtection="1">
      <alignment horizontal="center"/>
      <protection hidden="1"/>
    </xf>
    <xf numFmtId="2" fontId="1" fillId="0" borderId="0" xfId="3" applyNumberFormat="1" applyFont="1" applyFill="1" applyProtection="1">
      <protection hidden="1"/>
    </xf>
    <xf numFmtId="2" fontId="13" fillId="0" borderId="0" xfId="3" applyNumberFormat="1" applyFont="1" applyFill="1" applyProtection="1"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left" wrapText="1"/>
      <protection hidden="1"/>
    </xf>
    <xf numFmtId="2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5" fillId="0" borderId="0" xfId="2" applyFont="1" applyFill="1" applyProtection="1">
      <protection hidden="1"/>
    </xf>
    <xf numFmtId="0" fontId="16" fillId="0" borderId="0" xfId="3" applyFont="1" applyBorder="1" applyAlignment="1" applyProtection="1">
      <alignment horizontal="center"/>
      <protection hidden="1"/>
    </xf>
    <xf numFmtId="0" fontId="10" fillId="0" borderId="0" xfId="1" applyFont="1" applyFill="1" applyBorder="1" applyProtection="1">
      <protection hidden="1"/>
    </xf>
    <xf numFmtId="0" fontId="10" fillId="0" borderId="0" xfId="1" applyFont="1" applyFill="1" applyAlignment="1" applyProtection="1">
      <alignment wrapText="1"/>
      <protection hidden="1"/>
    </xf>
    <xf numFmtId="0" fontId="1" fillId="5" borderId="4" xfId="3" applyFont="1" applyFill="1" applyBorder="1" applyAlignment="1" applyProtection="1">
      <alignment horizontal="center" vertical="center" wrapText="1"/>
      <protection locked="0" hidden="1"/>
    </xf>
    <xf numFmtId="0" fontId="1" fillId="5" borderId="4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4" borderId="9" xfId="3" applyFont="1" applyFill="1" applyBorder="1" applyAlignment="1" applyProtection="1">
      <alignment horizontal="left" vertical="center" wrapText="1"/>
      <protection hidden="1"/>
    </xf>
    <xf numFmtId="0" fontId="1" fillId="4" borderId="5" xfId="3" applyFont="1" applyFill="1" applyBorder="1" applyAlignment="1" applyProtection="1">
      <alignment horizontal="left" vertical="center" wrapText="1"/>
      <protection hidden="1"/>
    </xf>
    <xf numFmtId="0" fontId="1" fillId="0" borderId="10" xfId="3" applyFont="1" applyBorder="1" applyAlignment="1" applyProtection="1">
      <alignment horizontal="left" vertical="center"/>
      <protection hidden="1"/>
    </xf>
    <xf numFmtId="0" fontId="1" fillId="0" borderId="11" xfId="3" applyFont="1" applyBorder="1" applyAlignment="1" applyProtection="1">
      <alignment horizontal="left" vertical="center"/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0" borderId="0" xfId="2" applyFont="1" applyFill="1" applyProtection="1">
      <protection hidden="1"/>
    </xf>
    <xf numFmtId="0" fontId="13" fillId="0" borderId="0" xfId="2" applyFont="1" applyFill="1" applyAlignment="1" applyProtection="1">
      <alignment horizontal="center" vertical="center"/>
      <protection hidden="1"/>
    </xf>
    <xf numFmtId="2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0" xfId="3" applyNumberFormat="1" applyFont="1" applyFill="1" applyBorder="1" applyAlignment="1" applyProtection="1">
      <protection hidden="1"/>
    </xf>
    <xf numFmtId="0" fontId="1" fillId="0" borderId="0" xfId="3" applyNumberFormat="1" applyFont="1" applyFill="1" applyBorder="1" applyAlignment="1" applyProtection="1">
      <alignment wrapText="1"/>
      <protection hidden="1"/>
    </xf>
    <xf numFmtId="0" fontId="1" fillId="4" borderId="2" xfId="3" applyFont="1" applyFill="1" applyBorder="1" applyAlignment="1" applyProtection="1">
      <alignment horizontal="center" vertical="center" wrapText="1"/>
      <protection hidden="1"/>
    </xf>
    <xf numFmtId="0" fontId="1" fillId="0" borderId="2" xfId="1" applyFont="1" applyFill="1" applyBorder="1" applyAlignment="1" applyProtection="1">
      <alignment horizontal="center" vertical="center" wrapText="1"/>
      <protection hidden="1"/>
    </xf>
    <xf numFmtId="0" fontId="1" fillId="0" borderId="2" xfId="1" applyFill="1" applyBorder="1" applyAlignment="1" applyProtection="1">
      <alignment horizontal="center" vertical="center" wrapText="1"/>
      <protection hidden="1"/>
    </xf>
    <xf numFmtId="0" fontId="1" fillId="4" borderId="4" xfId="3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1" applyFont="1" applyFill="1" applyBorder="1" applyAlignment="1" applyProtection="1">
      <alignment horizontal="center" vertical="center" wrapText="1"/>
      <protection hidden="1"/>
    </xf>
    <xf numFmtId="0" fontId="1" fillId="0" borderId="4" xfId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ill="1" applyBorder="1" applyAlignment="1" applyProtection="1">
      <alignment horizontal="center" vertical="center" wrapText="1"/>
      <protection hidden="1"/>
    </xf>
    <xf numFmtId="0" fontId="4" fillId="4" borderId="2" xfId="3" applyFont="1" applyFill="1" applyBorder="1" applyAlignment="1" applyProtection="1">
      <alignment horizontal="center" vertical="center" wrapText="1"/>
      <protection hidden="1"/>
    </xf>
    <xf numFmtId="0" fontId="4" fillId="4" borderId="4" xfId="3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3" applyFont="1" applyFill="1" applyBorder="1" applyAlignment="1" applyProtection="1">
      <alignment horizontal="center" vertical="center" wrapText="1"/>
      <protection hidden="1"/>
    </xf>
    <xf numFmtId="0" fontId="4" fillId="4" borderId="3" xfId="3" applyFont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3" xfId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2" xfId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1" fillId="4" borderId="4" xfId="1" applyFill="1" applyBorder="1" applyAlignment="1" applyProtection="1">
      <alignment horizontal="center" vertical="center" wrapText="1"/>
      <protection hidden="1"/>
    </xf>
    <xf numFmtId="0" fontId="1" fillId="0" borderId="25" xfId="3" applyFont="1" applyFill="1" applyBorder="1" applyAlignment="1" applyProtection="1">
      <alignment horizontal="center" vertical="center" wrapText="1"/>
      <protection hidden="1"/>
    </xf>
    <xf numFmtId="164" fontId="1" fillId="0" borderId="26" xfId="1" applyNumberFormat="1" applyFill="1" applyBorder="1" applyAlignment="1" applyProtection="1">
      <alignment horizontal="center" vertical="center" wrapText="1"/>
      <protection hidden="1"/>
    </xf>
    <xf numFmtId="0" fontId="1" fillId="0" borderId="27" xfId="3" applyFont="1" applyFill="1" applyBorder="1" applyAlignment="1" applyProtection="1">
      <alignment horizontal="center" vertical="center" wrapText="1"/>
      <protection hidden="1"/>
    </xf>
    <xf numFmtId="164" fontId="1" fillId="0" borderId="28" xfId="1" applyNumberFormat="1" applyFill="1" applyBorder="1" applyAlignment="1" applyProtection="1">
      <alignment horizontal="center" vertical="center" wrapText="1"/>
      <protection hidden="1"/>
    </xf>
    <xf numFmtId="0" fontId="1" fillId="4" borderId="23" xfId="3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ill="1" applyBorder="1" applyAlignment="1" applyProtection="1">
      <alignment horizontal="center" vertical="center" wrapText="1"/>
      <protection hidden="1"/>
    </xf>
    <xf numFmtId="0" fontId="1" fillId="4" borderId="25" xfId="3" applyFont="1" applyFill="1" applyBorder="1" applyAlignment="1" applyProtection="1">
      <alignment horizontal="center" vertical="center" wrapText="1"/>
      <protection hidden="1"/>
    </xf>
    <xf numFmtId="0" fontId="1" fillId="4" borderId="27" xfId="3" applyFont="1" applyFill="1" applyBorder="1" applyAlignment="1" applyProtection="1">
      <alignment horizontal="center" vertical="center" wrapText="1"/>
      <protection hidden="1"/>
    </xf>
    <xf numFmtId="2" fontId="1" fillId="0" borderId="25" xfId="1" applyNumberFormat="1" applyFill="1" applyBorder="1" applyAlignment="1" applyProtection="1">
      <alignment horizontal="center" vertical="center" wrapText="1"/>
      <protection hidden="1"/>
    </xf>
    <xf numFmtId="2" fontId="1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23" xfId="1" applyNumberFormat="1" applyFill="1" applyBorder="1" applyAlignment="1" applyProtection="1">
      <alignment horizontal="center" vertical="center" wrapText="1"/>
      <protection hidden="1"/>
    </xf>
    <xf numFmtId="2" fontId="1" fillId="0" borderId="27" xfId="1" applyNumberFormat="1" applyFill="1" applyBorder="1" applyAlignment="1" applyProtection="1">
      <alignment horizontal="center" vertical="center" wrapText="1"/>
      <protection hidden="1"/>
    </xf>
    <xf numFmtId="2" fontId="7" fillId="3" borderId="25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7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8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3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 wrapText="1"/>
      <protection locked="0" hidden="1"/>
    </xf>
    <xf numFmtId="0" fontId="1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8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25" xfId="3" applyFont="1" applyFill="1" applyBorder="1" applyAlignment="1" applyProtection="1">
      <alignment horizontal="left" vertical="center"/>
      <protection locked="0" hidden="1"/>
    </xf>
    <xf numFmtId="0" fontId="1" fillId="5" borderId="27" xfId="3" applyFont="1" applyFill="1" applyBorder="1" applyAlignment="1" applyProtection="1">
      <alignment horizontal="left" vertical="center"/>
      <protection locked="0" hidden="1"/>
    </xf>
    <xf numFmtId="0" fontId="10" fillId="7" borderId="35" xfId="1" applyFont="1" applyFill="1" applyBorder="1" applyAlignment="1" applyProtection="1">
      <alignment horizontal="left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/>
      <protection hidden="1"/>
    </xf>
    <xf numFmtId="4" fontId="10" fillId="7" borderId="36" xfId="4" applyNumberFormat="1" applyFont="1" applyFill="1" applyBorder="1" applyAlignment="1" applyProtection="1">
      <alignment horizontal="center" vertical="center"/>
      <protection hidden="1"/>
    </xf>
    <xf numFmtId="4" fontId="10" fillId="7" borderId="37" xfId="4" applyNumberFormat="1" applyFon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1" applyNumberFormat="1" applyFont="1" applyFill="1" applyBorder="1" applyAlignment="1" applyProtection="1">
      <alignment horizontal="center" vertical="center"/>
      <protection hidden="1"/>
    </xf>
    <xf numFmtId="4" fontId="1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7" xfId="1" applyNumberFormat="1" applyFill="1" applyBorder="1" applyAlignment="1" applyProtection="1">
      <alignment horizontal="center" vertical="center"/>
      <protection hidden="1"/>
    </xf>
    <xf numFmtId="2" fontId="17" fillId="3" borderId="28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7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/>
      <protection hidden="1"/>
    </xf>
    <xf numFmtId="4" fontId="10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7" fillId="7" borderId="37" xfId="1" applyNumberFormat="1" applyFont="1" applyFill="1" applyBorder="1" applyAlignment="1" applyProtection="1">
      <alignment horizontal="center" vertical="center"/>
      <protection hidden="1"/>
    </xf>
    <xf numFmtId="4" fontId="7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1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4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/>
      <protection hidden="1"/>
    </xf>
    <xf numFmtId="4" fontId="10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5" xfId="3" applyNumberFormat="1" applyFont="1" applyFill="1" applyBorder="1" applyAlignment="1" applyProtection="1">
      <alignment horizontal="center" vertical="center" wrapText="1"/>
      <protection hidden="1"/>
    </xf>
    <xf numFmtId="4" fontId="7" fillId="8" borderId="37" xfId="1" applyNumberFormat="1" applyFont="1" applyFill="1" applyBorder="1" applyAlignment="1" applyProtection="1">
      <alignment horizontal="center" vertical="center" wrapText="1"/>
      <protection hidden="1"/>
    </xf>
    <xf numFmtId="4" fontId="7" fillId="8" borderId="35" xfId="1" applyNumberFormat="1" applyFont="1" applyFill="1" applyBorder="1" applyAlignment="1" applyProtection="1">
      <alignment horizontal="center" vertical="center" wrapText="1"/>
      <protection hidden="1"/>
    </xf>
    <xf numFmtId="2" fontId="1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3" xfId="3" applyFont="1" applyFill="1" applyBorder="1" applyAlignment="1" applyProtection="1">
      <alignment horizontal="left" vertical="center"/>
      <protection locked="0" hidden="1"/>
    </xf>
    <xf numFmtId="0" fontId="9" fillId="4" borderId="3" xfId="3" applyFont="1" applyFill="1" applyBorder="1" applyAlignment="1" applyProtection="1">
      <alignment horizontal="center" vertical="center"/>
      <protection hidden="1"/>
    </xf>
    <xf numFmtId="0" fontId="1" fillId="0" borderId="23" xfId="3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0" borderId="3" xfId="1" applyFill="1" applyBorder="1" applyAlignment="1" applyProtection="1">
      <alignment horizontal="center" vertical="center" wrapText="1"/>
      <protection hidden="1"/>
    </xf>
    <xf numFmtId="0" fontId="10" fillId="7" borderId="38" xfId="3" applyFont="1" applyFill="1" applyBorder="1" applyAlignment="1" applyProtection="1">
      <alignment horizontal="left" vertical="center" wrapText="1"/>
      <protection hidden="1"/>
    </xf>
    <xf numFmtId="0" fontId="4" fillId="5" borderId="23" xfId="3" applyFont="1" applyFill="1" applyBorder="1" applyAlignment="1" applyProtection="1">
      <alignment horizontal="left" vertical="center" wrapText="1"/>
      <protection locked="0" hidden="1"/>
    </xf>
    <xf numFmtId="0" fontId="1" fillId="0" borderId="1" xfId="1" applyFont="1" applyFill="1" applyBorder="1" applyProtection="1">
      <protection hidden="1"/>
    </xf>
    <xf numFmtId="0" fontId="1" fillId="2" borderId="1" xfId="1" applyFont="1" applyFill="1" applyBorder="1" applyProtection="1">
      <protection hidden="1"/>
    </xf>
    <xf numFmtId="0" fontId="10" fillId="7" borderId="35" xfId="1" applyFont="1" applyFill="1" applyBorder="1" applyAlignment="1" applyProtection="1">
      <alignment horizontal="left" vertical="center" wrapText="1"/>
      <protection hidden="1"/>
    </xf>
    <xf numFmtId="0" fontId="1" fillId="7" borderId="1" xfId="1" applyFont="1" applyFill="1" applyBorder="1" applyProtection="1">
      <protection hidden="1"/>
    </xf>
    <xf numFmtId="0" fontId="1" fillId="7" borderId="1" xfId="1" applyFont="1" applyFill="1" applyBorder="1" applyAlignment="1" applyProtection="1">
      <alignment horizontal="center"/>
      <protection hidden="1"/>
    </xf>
    <xf numFmtId="0" fontId="1" fillId="0" borderId="49" xfId="1" applyFont="1" applyFill="1" applyBorder="1" applyProtection="1">
      <protection hidden="1"/>
    </xf>
    <xf numFmtId="0" fontId="10" fillId="0" borderId="51" xfId="1" applyFont="1" applyFill="1" applyBorder="1" applyAlignment="1" applyProtection="1">
      <alignment horizontal="left" vertical="center"/>
      <protection hidden="1"/>
    </xf>
    <xf numFmtId="0" fontId="1" fillId="0" borderId="51" xfId="1" applyFont="1" applyFill="1" applyBorder="1" applyAlignment="1" applyProtection="1">
      <alignment horizontal="left" vertical="center"/>
      <protection hidden="1"/>
    </xf>
    <xf numFmtId="0" fontId="1" fillId="0" borderId="57" xfId="1" applyFont="1" applyFill="1" applyBorder="1" applyAlignment="1" applyProtection="1">
      <alignment horizontal="center" vertical="center"/>
      <protection hidden="1"/>
    </xf>
    <xf numFmtId="0" fontId="1" fillId="7" borderId="57" xfId="1" applyFont="1" applyFill="1" applyBorder="1" applyProtection="1">
      <protection hidden="1"/>
    </xf>
    <xf numFmtId="0" fontId="1" fillId="0" borderId="63" xfId="1" applyFont="1" applyFill="1" applyBorder="1" applyAlignment="1" applyProtection="1">
      <alignment horizontal="center" vertical="center"/>
      <protection hidden="1"/>
    </xf>
    <xf numFmtId="0" fontId="0" fillId="0" borderId="47" xfId="0" applyBorder="1"/>
    <xf numFmtId="2" fontId="1" fillId="0" borderId="25" xfId="1" applyNumberFormat="1" applyFont="1" applyFill="1" applyBorder="1" applyAlignment="1" applyProtection="1">
      <alignment horizontal="center" vertical="center" wrapText="1"/>
      <protection hidden="1"/>
    </xf>
    <xf numFmtId="2" fontId="1" fillId="7" borderId="1" xfId="1" applyNumberFormat="1" applyFont="1" applyFill="1" applyBorder="1" applyAlignment="1" applyProtection="1">
      <alignment horizontal="center" vertical="center"/>
      <protection hidden="1"/>
    </xf>
    <xf numFmtId="2" fontId="1" fillId="7" borderId="57" xfId="1" applyNumberFormat="1" applyFont="1" applyFill="1" applyBorder="1" applyAlignment="1" applyProtection="1">
      <alignment horizontal="center" vertical="center"/>
      <protection hidden="1"/>
    </xf>
    <xf numFmtId="2" fontId="1" fillId="4" borderId="3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6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3" xfId="1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35" xfId="1" applyFont="1" applyFill="1" applyBorder="1" applyAlignment="1" applyProtection="1">
      <alignment horizontal="center" vertical="center"/>
      <protection hidden="1"/>
    </xf>
    <xf numFmtId="0" fontId="6" fillId="0" borderId="36" xfId="1" applyFont="1" applyFill="1" applyBorder="1" applyAlignment="1" applyProtection="1">
      <alignment horizontal="center" vertical="center"/>
      <protection hidden="1"/>
    </xf>
    <xf numFmtId="0" fontId="6" fillId="0" borderId="37" xfId="1" applyFont="1" applyFill="1" applyBorder="1" applyAlignment="1" applyProtection="1">
      <alignment horizontal="center" vertical="center"/>
      <protection hidden="1"/>
    </xf>
    <xf numFmtId="0" fontId="7" fillId="4" borderId="39" xfId="3" applyFont="1" applyFill="1" applyBorder="1" applyAlignment="1" applyProtection="1">
      <alignment horizontal="left" vertical="center"/>
      <protection hidden="1"/>
    </xf>
    <xf numFmtId="0" fontId="7" fillId="4" borderId="40" xfId="3" applyFont="1" applyFill="1" applyBorder="1" applyAlignment="1" applyProtection="1">
      <alignment horizontal="left" vertical="center"/>
      <protection hidden="1"/>
    </xf>
    <xf numFmtId="0" fontId="7" fillId="4" borderId="41" xfId="3" applyFont="1" applyFill="1" applyBorder="1" applyAlignment="1" applyProtection="1">
      <alignment horizontal="left" vertical="center"/>
      <protection hidden="1"/>
    </xf>
    <xf numFmtId="0" fontId="7" fillId="0" borderId="20" xfId="1" applyFont="1" applyFill="1" applyBorder="1" applyAlignment="1" applyProtection="1">
      <alignment horizontal="center"/>
      <protection hidden="1"/>
    </xf>
    <xf numFmtId="0" fontId="7" fillId="0" borderId="21" xfId="1" applyFont="1" applyFill="1" applyBorder="1" applyAlignment="1" applyProtection="1">
      <alignment horizontal="center"/>
      <protection hidden="1"/>
    </xf>
    <xf numFmtId="0" fontId="7" fillId="0" borderId="22" xfId="1" applyFont="1" applyFill="1" applyBorder="1" applyAlignment="1" applyProtection="1">
      <alignment horizontal="center"/>
      <protection hidden="1"/>
    </xf>
    <xf numFmtId="0" fontId="7" fillId="0" borderId="32" xfId="1" applyFont="1" applyFill="1" applyBorder="1" applyAlignment="1" applyProtection="1">
      <alignment horizontal="center"/>
      <protection hidden="1"/>
    </xf>
    <xf numFmtId="0" fontId="7" fillId="0" borderId="33" xfId="1" applyFont="1" applyFill="1" applyBorder="1" applyAlignment="1" applyProtection="1">
      <alignment horizontal="center"/>
      <protection hidden="1"/>
    </xf>
    <xf numFmtId="0" fontId="7" fillId="0" borderId="34" xfId="1" applyFont="1" applyFill="1" applyBorder="1" applyAlignment="1" applyProtection="1">
      <alignment horizontal="center"/>
      <protection hidden="1"/>
    </xf>
    <xf numFmtId="0" fontId="7" fillId="0" borderId="29" xfId="1" applyFont="1" applyFill="1" applyBorder="1" applyAlignment="1" applyProtection="1">
      <alignment horizontal="center"/>
      <protection hidden="1"/>
    </xf>
    <xf numFmtId="0" fontId="7" fillId="0" borderId="30" xfId="1" applyFont="1" applyFill="1" applyBorder="1" applyAlignment="1" applyProtection="1">
      <alignment horizontal="center"/>
      <protection hidden="1"/>
    </xf>
    <xf numFmtId="0" fontId="7" fillId="0" borderId="31" xfId="1" applyFont="1" applyFill="1" applyBorder="1" applyAlignment="1" applyProtection="1">
      <alignment horizontal="center"/>
      <protection hidden="1"/>
    </xf>
    <xf numFmtId="0" fontId="1" fillId="0" borderId="54" xfId="1" applyFont="1" applyFill="1" applyBorder="1" applyAlignment="1" applyProtection="1">
      <alignment horizontal="center" vertical="center" wrapText="1"/>
      <protection hidden="1"/>
    </xf>
    <xf numFmtId="0" fontId="1" fillId="0" borderId="8" xfId="1" applyFont="1" applyFill="1" applyBorder="1" applyAlignment="1" applyProtection="1">
      <alignment horizontal="center" vertical="center" wrapText="1"/>
      <protection hidden="1"/>
    </xf>
    <xf numFmtId="0" fontId="1" fillId="0" borderId="48" xfId="1" applyFill="1" applyBorder="1" applyAlignment="1" applyProtection="1">
      <alignment horizontal="center" vertical="center"/>
      <protection hidden="1"/>
    </xf>
    <xf numFmtId="0" fontId="1" fillId="0" borderId="49" xfId="1" applyFill="1" applyBorder="1" applyAlignment="1" applyProtection="1">
      <alignment horizontal="center" vertical="center"/>
      <protection hidden="1"/>
    </xf>
    <xf numFmtId="0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61" xfId="1" applyFont="1" applyFill="1" applyBorder="1" applyAlignment="1" applyProtection="1">
      <alignment horizontal="center" vertical="center"/>
      <protection hidden="1"/>
    </xf>
    <xf numFmtId="0" fontId="1" fillId="0" borderId="49" xfId="1" applyFont="1" applyFill="1" applyBorder="1" applyAlignment="1" applyProtection="1">
      <alignment horizontal="center"/>
      <protection hidden="1"/>
    </xf>
    <xf numFmtId="0" fontId="1" fillId="0" borderId="0" xfId="1" applyFont="1" applyFill="1" applyBorder="1" applyAlignment="1" applyProtection="1">
      <alignment horizontal="center"/>
      <protection hidden="1"/>
    </xf>
    <xf numFmtId="0" fontId="1" fillId="0" borderId="59" xfId="1" applyFont="1" applyFill="1" applyBorder="1" applyAlignment="1" applyProtection="1">
      <alignment horizontal="center"/>
      <protection hidden="1"/>
    </xf>
    <xf numFmtId="10" fontId="1" fillId="7" borderId="58" xfId="4" applyNumberFormat="1" applyFont="1" applyFill="1" applyBorder="1" applyAlignment="1" applyProtection="1">
      <alignment horizontal="center" vertical="center"/>
      <protection hidden="1"/>
    </xf>
    <xf numFmtId="10" fontId="1" fillId="7" borderId="56" xfId="4" applyNumberFormat="1" applyFont="1" applyFill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 applyProtection="1">
      <alignment horizontal="center" vertical="center" wrapText="1"/>
      <protection hidden="1"/>
    </xf>
    <xf numFmtId="0" fontId="1" fillId="0" borderId="55" xfId="1" applyFont="1" applyFill="1" applyBorder="1" applyAlignment="1" applyProtection="1">
      <alignment horizontal="center" vertical="center" wrapText="1"/>
      <protection hidden="1"/>
    </xf>
    <xf numFmtId="0" fontId="1" fillId="0" borderId="56" xfId="1" applyFont="1" applyFill="1" applyBorder="1" applyAlignment="1" applyProtection="1">
      <alignment horizontal="center" vertical="center" wrapText="1"/>
      <protection hidden="1"/>
    </xf>
    <xf numFmtId="0" fontId="10" fillId="0" borderId="53" xfId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2" fontId="10" fillId="5" borderId="7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45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8" xfId="1" applyNumberFormat="1" applyFont="1" applyFill="1" applyBorder="1" applyAlignment="1" applyProtection="1">
      <alignment horizontal="center" vertical="center"/>
      <protection locked="0"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1" fillId="0" borderId="7" xfId="1" applyFont="1" applyFill="1" applyBorder="1" applyAlignment="1" applyProtection="1">
      <alignment horizontal="center"/>
      <protection hidden="1"/>
    </xf>
    <xf numFmtId="0" fontId="1" fillId="0" borderId="8" xfId="1" applyFont="1" applyFill="1" applyBorder="1" applyAlignment="1" applyProtection="1">
      <alignment horizontal="center"/>
      <protection hidden="1"/>
    </xf>
    <xf numFmtId="10" fontId="1" fillId="7" borderId="7" xfId="4" applyNumberFormat="1" applyFont="1" applyFill="1" applyBorder="1" applyAlignment="1" applyProtection="1">
      <alignment horizontal="center" vertical="center"/>
      <protection hidden="1"/>
    </xf>
    <xf numFmtId="10" fontId="1" fillId="7" borderId="8" xfId="4" applyNumberFormat="1" applyFont="1" applyFill="1" applyBorder="1" applyAlignment="1" applyProtection="1">
      <alignment horizontal="center" vertical="center"/>
      <protection hidden="1"/>
    </xf>
    <xf numFmtId="0" fontId="1" fillId="0" borderId="57" xfId="1" applyFont="1" applyFill="1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/>
      <protection hidden="1"/>
    </xf>
    <xf numFmtId="0" fontId="1" fillId="4" borderId="1" xfId="3" applyFont="1" applyFill="1" applyBorder="1" applyAlignment="1" applyProtection="1">
      <alignment horizontal="center" vertical="center" wrapText="1"/>
      <protection hidden="1"/>
    </xf>
    <xf numFmtId="0" fontId="1" fillId="0" borderId="50" xfId="1" applyFont="1" applyFill="1" applyBorder="1" applyAlignment="1" applyProtection="1">
      <alignment horizontal="center"/>
      <protection hidden="1"/>
    </xf>
    <xf numFmtId="0" fontId="1" fillId="0" borderId="52" xfId="1" applyFont="1" applyFill="1" applyBorder="1" applyAlignment="1" applyProtection="1">
      <alignment horizontal="center"/>
      <protection hidden="1"/>
    </xf>
    <xf numFmtId="0" fontId="1" fillId="0" borderId="46" xfId="1" applyFont="1" applyFill="1" applyBorder="1" applyAlignment="1" applyProtection="1">
      <alignment horizontal="center"/>
      <protection hidden="1"/>
    </xf>
    <xf numFmtId="0" fontId="1" fillId="0" borderId="62" xfId="1" applyFont="1" applyFill="1" applyBorder="1" applyAlignment="1" applyProtection="1">
      <alignment horizontal="center"/>
      <protection hidden="1"/>
    </xf>
    <xf numFmtId="0" fontId="1" fillId="0" borderId="60" xfId="1" applyFont="1" applyFill="1" applyBorder="1" applyAlignment="1" applyProtection="1">
      <alignment horizontal="center"/>
      <protection hidden="1"/>
    </xf>
    <xf numFmtId="0" fontId="1" fillId="5" borderId="1" xfId="3" applyFont="1" applyFill="1" applyBorder="1" applyAlignment="1" applyProtection="1">
      <alignment horizontal="center" vertical="center"/>
      <protection locked="0" hidden="1"/>
    </xf>
    <xf numFmtId="0" fontId="1" fillId="5" borderId="1" xfId="1" applyFont="1" applyFill="1" applyBorder="1" applyAlignment="1" applyProtection="1">
      <alignment horizontal="center" vertical="center"/>
      <protection locked="0" hidden="1"/>
    </xf>
    <xf numFmtId="0" fontId="1" fillId="6" borderId="1" xfId="1" applyFont="1" applyFill="1" applyBorder="1" applyAlignment="1" applyProtection="1">
      <alignment horizontal="center" vertical="center"/>
      <protection locked="0" hidden="1"/>
    </xf>
    <xf numFmtId="0" fontId="1" fillId="5" borderId="7" xfId="1" applyFont="1" applyFill="1" applyBorder="1" applyAlignment="1" applyProtection="1">
      <alignment horizontal="center" vertical="center"/>
      <protection locked="0" hidden="1"/>
    </xf>
    <xf numFmtId="0" fontId="1" fillId="5" borderId="8" xfId="1" applyFont="1" applyFill="1" applyBorder="1" applyAlignment="1" applyProtection="1">
      <alignment horizontal="center" vertical="center"/>
      <protection locked="0" hidden="1"/>
    </xf>
    <xf numFmtId="0" fontId="1" fillId="7" borderId="57" xfId="1" applyFont="1" applyFill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3"/>
    <cellStyle name="Обычный_Кол-во материалов" xfId="2"/>
    <cellStyle name="Обычный_перечень обоурдвоания" xfId="1"/>
    <cellStyle name="Процентный 2" xfId="4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G239"/>
  <sheetViews>
    <sheetView showZeros="0" tabSelected="1" topLeftCell="A177" zoomScale="85" zoomScaleNormal="85" zoomScaleSheetLayoutView="85" workbookViewId="0">
      <selection sqref="A1:AB1"/>
    </sheetView>
  </sheetViews>
  <sheetFormatPr defaultRowHeight="12.75" outlineLevelRow="1" x14ac:dyDescent="0.2"/>
  <cols>
    <col min="1" max="1" width="26.28515625" style="1" customWidth="1"/>
    <col min="2" max="2" width="7.85546875" style="3" customWidth="1"/>
    <col min="3" max="3" width="14.5703125" style="3" customWidth="1"/>
    <col min="4" max="4" width="8.42578125" style="4" customWidth="1"/>
    <col min="5" max="5" width="8.28515625" style="4" customWidth="1"/>
    <col min="6" max="6" width="11.28515625" style="2" customWidth="1"/>
    <col min="7" max="7" width="15" style="2" hidden="1" customWidth="1"/>
    <col min="8" max="9" width="15" style="4" hidden="1" customWidth="1"/>
    <col min="10" max="10" width="0.5703125" style="4" hidden="1" customWidth="1"/>
    <col min="11" max="11" width="8.140625" style="2" customWidth="1"/>
    <col min="12" max="12" width="12.7109375" style="2" customWidth="1"/>
    <col min="13" max="13" width="13.140625" style="2" customWidth="1"/>
    <col min="14" max="14" width="7.140625" style="5" customWidth="1"/>
    <col min="15" max="15" width="18.28515625" style="2" customWidth="1"/>
    <col min="16" max="16" width="9.85546875" style="2" customWidth="1"/>
    <col min="17" max="17" width="9.140625" style="2" customWidth="1"/>
    <col min="18" max="19" width="11.85546875" style="2" customWidth="1"/>
    <col min="20" max="20" width="13.7109375" style="2" customWidth="1"/>
    <col min="21" max="21" width="12.85546875" style="2" customWidth="1"/>
    <col min="22" max="22" width="11.28515625" style="2" customWidth="1"/>
    <col min="23" max="23" width="8.28515625" style="2" customWidth="1"/>
    <col min="24" max="24" width="8" style="2" customWidth="1"/>
    <col min="25" max="25" width="12.7109375" style="4" customWidth="1"/>
    <col min="26" max="26" width="9.85546875" style="4" customWidth="1"/>
    <col min="27" max="27" width="8" style="4" customWidth="1"/>
    <col min="28" max="28" width="7.5703125" style="4" customWidth="1"/>
    <col min="29" max="31" width="9.140625" style="2" customWidth="1"/>
    <col min="32" max="32" width="10.28515625" style="2" customWidth="1"/>
    <col min="33" max="33" width="11.7109375" style="2" customWidth="1"/>
    <col min="34" max="253" width="9.140625" style="2"/>
    <col min="254" max="254" width="26.28515625" style="2" customWidth="1"/>
    <col min="255" max="256" width="0" style="2" hidden="1" customWidth="1"/>
    <col min="257" max="257" width="7.85546875" style="2" customWidth="1"/>
    <col min="258" max="258" width="0" style="2" hidden="1" customWidth="1"/>
    <col min="259" max="259" width="12.42578125" style="2" customWidth="1"/>
    <col min="260" max="261" width="0" style="2" hidden="1" customWidth="1"/>
    <col min="262" max="262" width="10.140625" style="2" customWidth="1"/>
    <col min="263" max="266" width="0" style="2" hidden="1" customWidth="1"/>
    <col min="267" max="267" width="8.140625" style="2" customWidth="1"/>
    <col min="268" max="268" width="9.85546875" style="2" customWidth="1"/>
    <col min="269" max="269" width="11.85546875" style="2" customWidth="1"/>
    <col min="270" max="271" width="0" style="2" hidden="1" customWidth="1"/>
    <col min="272" max="272" width="9.85546875" style="2" customWidth="1"/>
    <col min="273" max="273" width="10.140625" style="2" customWidth="1"/>
    <col min="274" max="274" width="11.42578125" style="2" customWidth="1"/>
    <col min="275" max="275" width="10.5703125" style="2" customWidth="1"/>
    <col min="276" max="276" width="10.7109375" style="2" customWidth="1"/>
    <col min="277" max="277" width="10.28515625" style="2" customWidth="1"/>
    <col min="278" max="278" width="15.28515625" style="2" customWidth="1"/>
    <col min="279" max="279" width="9.28515625" style="2" customWidth="1"/>
    <col min="280" max="281" width="11.42578125" style="2" customWidth="1"/>
    <col min="282" max="282" width="15.28515625" style="2" customWidth="1"/>
    <col min="283" max="283" width="9.28515625" style="2" customWidth="1"/>
    <col min="284" max="284" width="11.42578125" style="2" customWidth="1"/>
    <col min="285" max="287" width="9.140625" style="2" customWidth="1"/>
    <col min="288" max="288" width="10.28515625" style="2" customWidth="1"/>
    <col min="289" max="289" width="11.7109375" style="2" customWidth="1"/>
    <col min="290" max="509" width="9.140625" style="2"/>
    <col min="510" max="510" width="26.28515625" style="2" customWidth="1"/>
    <col min="511" max="512" width="0" style="2" hidden="1" customWidth="1"/>
    <col min="513" max="513" width="7.85546875" style="2" customWidth="1"/>
    <col min="514" max="514" width="0" style="2" hidden="1" customWidth="1"/>
    <col min="515" max="515" width="12.42578125" style="2" customWidth="1"/>
    <col min="516" max="517" width="0" style="2" hidden="1" customWidth="1"/>
    <col min="518" max="518" width="10.140625" style="2" customWidth="1"/>
    <col min="519" max="522" width="0" style="2" hidden="1" customWidth="1"/>
    <col min="523" max="523" width="8.140625" style="2" customWidth="1"/>
    <col min="524" max="524" width="9.85546875" style="2" customWidth="1"/>
    <col min="525" max="525" width="11.85546875" style="2" customWidth="1"/>
    <col min="526" max="527" width="0" style="2" hidden="1" customWidth="1"/>
    <col min="528" max="528" width="9.85546875" style="2" customWidth="1"/>
    <col min="529" max="529" width="10.140625" style="2" customWidth="1"/>
    <col min="530" max="530" width="11.42578125" style="2" customWidth="1"/>
    <col min="531" max="531" width="10.5703125" style="2" customWidth="1"/>
    <col min="532" max="532" width="10.7109375" style="2" customWidth="1"/>
    <col min="533" max="533" width="10.28515625" style="2" customWidth="1"/>
    <col min="534" max="534" width="15.28515625" style="2" customWidth="1"/>
    <col min="535" max="535" width="9.28515625" style="2" customWidth="1"/>
    <col min="536" max="537" width="11.42578125" style="2" customWidth="1"/>
    <col min="538" max="538" width="15.28515625" style="2" customWidth="1"/>
    <col min="539" max="539" width="9.28515625" style="2" customWidth="1"/>
    <col min="540" max="540" width="11.42578125" style="2" customWidth="1"/>
    <col min="541" max="543" width="9.140625" style="2" customWidth="1"/>
    <col min="544" max="544" width="10.28515625" style="2" customWidth="1"/>
    <col min="545" max="545" width="11.7109375" style="2" customWidth="1"/>
    <col min="546" max="765" width="9.140625" style="2"/>
    <col min="766" max="766" width="26.28515625" style="2" customWidth="1"/>
    <col min="767" max="768" width="0" style="2" hidden="1" customWidth="1"/>
    <col min="769" max="769" width="7.85546875" style="2" customWidth="1"/>
    <col min="770" max="770" width="0" style="2" hidden="1" customWidth="1"/>
    <col min="771" max="771" width="12.42578125" style="2" customWidth="1"/>
    <col min="772" max="773" width="0" style="2" hidden="1" customWidth="1"/>
    <col min="774" max="774" width="10.140625" style="2" customWidth="1"/>
    <col min="775" max="778" width="0" style="2" hidden="1" customWidth="1"/>
    <col min="779" max="779" width="8.140625" style="2" customWidth="1"/>
    <col min="780" max="780" width="9.85546875" style="2" customWidth="1"/>
    <col min="781" max="781" width="11.85546875" style="2" customWidth="1"/>
    <col min="782" max="783" width="0" style="2" hidden="1" customWidth="1"/>
    <col min="784" max="784" width="9.85546875" style="2" customWidth="1"/>
    <col min="785" max="785" width="10.140625" style="2" customWidth="1"/>
    <col min="786" max="786" width="11.42578125" style="2" customWidth="1"/>
    <col min="787" max="787" width="10.5703125" style="2" customWidth="1"/>
    <col min="788" max="788" width="10.7109375" style="2" customWidth="1"/>
    <col min="789" max="789" width="10.28515625" style="2" customWidth="1"/>
    <col min="790" max="790" width="15.28515625" style="2" customWidth="1"/>
    <col min="791" max="791" width="9.28515625" style="2" customWidth="1"/>
    <col min="792" max="793" width="11.42578125" style="2" customWidth="1"/>
    <col min="794" max="794" width="15.28515625" style="2" customWidth="1"/>
    <col min="795" max="795" width="9.28515625" style="2" customWidth="1"/>
    <col min="796" max="796" width="11.42578125" style="2" customWidth="1"/>
    <col min="797" max="799" width="9.140625" style="2" customWidth="1"/>
    <col min="800" max="800" width="10.28515625" style="2" customWidth="1"/>
    <col min="801" max="801" width="11.7109375" style="2" customWidth="1"/>
    <col min="802" max="1021" width="9.140625" style="2"/>
    <col min="1022" max="1022" width="26.28515625" style="2" customWidth="1"/>
    <col min="1023" max="1024" width="0" style="2" hidden="1" customWidth="1"/>
    <col min="1025" max="1025" width="7.85546875" style="2" customWidth="1"/>
    <col min="1026" max="1026" width="0" style="2" hidden="1" customWidth="1"/>
    <col min="1027" max="1027" width="12.42578125" style="2" customWidth="1"/>
    <col min="1028" max="1029" width="0" style="2" hidden="1" customWidth="1"/>
    <col min="1030" max="1030" width="10.140625" style="2" customWidth="1"/>
    <col min="1031" max="1034" width="0" style="2" hidden="1" customWidth="1"/>
    <col min="1035" max="1035" width="8.140625" style="2" customWidth="1"/>
    <col min="1036" max="1036" width="9.85546875" style="2" customWidth="1"/>
    <col min="1037" max="1037" width="11.85546875" style="2" customWidth="1"/>
    <col min="1038" max="1039" width="0" style="2" hidden="1" customWidth="1"/>
    <col min="1040" max="1040" width="9.85546875" style="2" customWidth="1"/>
    <col min="1041" max="1041" width="10.140625" style="2" customWidth="1"/>
    <col min="1042" max="1042" width="11.42578125" style="2" customWidth="1"/>
    <col min="1043" max="1043" width="10.5703125" style="2" customWidth="1"/>
    <col min="1044" max="1044" width="10.7109375" style="2" customWidth="1"/>
    <col min="1045" max="1045" width="10.28515625" style="2" customWidth="1"/>
    <col min="1046" max="1046" width="15.28515625" style="2" customWidth="1"/>
    <col min="1047" max="1047" width="9.28515625" style="2" customWidth="1"/>
    <col min="1048" max="1049" width="11.42578125" style="2" customWidth="1"/>
    <col min="1050" max="1050" width="15.28515625" style="2" customWidth="1"/>
    <col min="1051" max="1051" width="9.28515625" style="2" customWidth="1"/>
    <col min="1052" max="1052" width="11.42578125" style="2" customWidth="1"/>
    <col min="1053" max="1055" width="9.140625" style="2" customWidth="1"/>
    <col min="1056" max="1056" width="10.28515625" style="2" customWidth="1"/>
    <col min="1057" max="1057" width="11.7109375" style="2" customWidth="1"/>
    <col min="1058" max="1277" width="9.140625" style="2"/>
    <col min="1278" max="1278" width="26.28515625" style="2" customWidth="1"/>
    <col min="1279" max="1280" width="0" style="2" hidden="1" customWidth="1"/>
    <col min="1281" max="1281" width="7.85546875" style="2" customWidth="1"/>
    <col min="1282" max="1282" width="0" style="2" hidden="1" customWidth="1"/>
    <col min="1283" max="1283" width="12.42578125" style="2" customWidth="1"/>
    <col min="1284" max="1285" width="0" style="2" hidden="1" customWidth="1"/>
    <col min="1286" max="1286" width="10.140625" style="2" customWidth="1"/>
    <col min="1287" max="1290" width="0" style="2" hidden="1" customWidth="1"/>
    <col min="1291" max="1291" width="8.140625" style="2" customWidth="1"/>
    <col min="1292" max="1292" width="9.85546875" style="2" customWidth="1"/>
    <col min="1293" max="1293" width="11.85546875" style="2" customWidth="1"/>
    <col min="1294" max="1295" width="0" style="2" hidden="1" customWidth="1"/>
    <col min="1296" max="1296" width="9.85546875" style="2" customWidth="1"/>
    <col min="1297" max="1297" width="10.140625" style="2" customWidth="1"/>
    <col min="1298" max="1298" width="11.42578125" style="2" customWidth="1"/>
    <col min="1299" max="1299" width="10.5703125" style="2" customWidth="1"/>
    <col min="1300" max="1300" width="10.7109375" style="2" customWidth="1"/>
    <col min="1301" max="1301" width="10.28515625" style="2" customWidth="1"/>
    <col min="1302" max="1302" width="15.28515625" style="2" customWidth="1"/>
    <col min="1303" max="1303" width="9.28515625" style="2" customWidth="1"/>
    <col min="1304" max="1305" width="11.42578125" style="2" customWidth="1"/>
    <col min="1306" max="1306" width="15.28515625" style="2" customWidth="1"/>
    <col min="1307" max="1307" width="9.28515625" style="2" customWidth="1"/>
    <col min="1308" max="1308" width="11.42578125" style="2" customWidth="1"/>
    <col min="1309" max="1311" width="9.140625" style="2" customWidth="1"/>
    <col min="1312" max="1312" width="10.28515625" style="2" customWidth="1"/>
    <col min="1313" max="1313" width="11.7109375" style="2" customWidth="1"/>
    <col min="1314" max="1533" width="9.140625" style="2"/>
    <col min="1534" max="1534" width="26.28515625" style="2" customWidth="1"/>
    <col min="1535" max="1536" width="0" style="2" hidden="1" customWidth="1"/>
    <col min="1537" max="1537" width="7.85546875" style="2" customWidth="1"/>
    <col min="1538" max="1538" width="0" style="2" hidden="1" customWidth="1"/>
    <col min="1539" max="1539" width="12.42578125" style="2" customWidth="1"/>
    <col min="1540" max="1541" width="0" style="2" hidden="1" customWidth="1"/>
    <col min="1542" max="1542" width="10.140625" style="2" customWidth="1"/>
    <col min="1543" max="1546" width="0" style="2" hidden="1" customWidth="1"/>
    <col min="1547" max="1547" width="8.140625" style="2" customWidth="1"/>
    <col min="1548" max="1548" width="9.85546875" style="2" customWidth="1"/>
    <col min="1549" max="1549" width="11.85546875" style="2" customWidth="1"/>
    <col min="1550" max="1551" width="0" style="2" hidden="1" customWidth="1"/>
    <col min="1552" max="1552" width="9.85546875" style="2" customWidth="1"/>
    <col min="1553" max="1553" width="10.140625" style="2" customWidth="1"/>
    <col min="1554" max="1554" width="11.42578125" style="2" customWidth="1"/>
    <col min="1555" max="1555" width="10.5703125" style="2" customWidth="1"/>
    <col min="1556" max="1556" width="10.7109375" style="2" customWidth="1"/>
    <col min="1557" max="1557" width="10.28515625" style="2" customWidth="1"/>
    <col min="1558" max="1558" width="15.28515625" style="2" customWidth="1"/>
    <col min="1559" max="1559" width="9.28515625" style="2" customWidth="1"/>
    <col min="1560" max="1561" width="11.42578125" style="2" customWidth="1"/>
    <col min="1562" max="1562" width="15.28515625" style="2" customWidth="1"/>
    <col min="1563" max="1563" width="9.28515625" style="2" customWidth="1"/>
    <col min="1564" max="1564" width="11.42578125" style="2" customWidth="1"/>
    <col min="1565" max="1567" width="9.140625" style="2" customWidth="1"/>
    <col min="1568" max="1568" width="10.28515625" style="2" customWidth="1"/>
    <col min="1569" max="1569" width="11.7109375" style="2" customWidth="1"/>
    <col min="1570" max="1789" width="9.140625" style="2"/>
    <col min="1790" max="1790" width="26.28515625" style="2" customWidth="1"/>
    <col min="1791" max="1792" width="0" style="2" hidden="1" customWidth="1"/>
    <col min="1793" max="1793" width="7.85546875" style="2" customWidth="1"/>
    <col min="1794" max="1794" width="0" style="2" hidden="1" customWidth="1"/>
    <col min="1795" max="1795" width="12.42578125" style="2" customWidth="1"/>
    <col min="1796" max="1797" width="0" style="2" hidden="1" customWidth="1"/>
    <col min="1798" max="1798" width="10.140625" style="2" customWidth="1"/>
    <col min="1799" max="1802" width="0" style="2" hidden="1" customWidth="1"/>
    <col min="1803" max="1803" width="8.140625" style="2" customWidth="1"/>
    <col min="1804" max="1804" width="9.85546875" style="2" customWidth="1"/>
    <col min="1805" max="1805" width="11.85546875" style="2" customWidth="1"/>
    <col min="1806" max="1807" width="0" style="2" hidden="1" customWidth="1"/>
    <col min="1808" max="1808" width="9.85546875" style="2" customWidth="1"/>
    <col min="1809" max="1809" width="10.140625" style="2" customWidth="1"/>
    <col min="1810" max="1810" width="11.42578125" style="2" customWidth="1"/>
    <col min="1811" max="1811" width="10.5703125" style="2" customWidth="1"/>
    <col min="1812" max="1812" width="10.7109375" style="2" customWidth="1"/>
    <col min="1813" max="1813" width="10.28515625" style="2" customWidth="1"/>
    <col min="1814" max="1814" width="15.28515625" style="2" customWidth="1"/>
    <col min="1815" max="1815" width="9.28515625" style="2" customWidth="1"/>
    <col min="1816" max="1817" width="11.42578125" style="2" customWidth="1"/>
    <col min="1818" max="1818" width="15.28515625" style="2" customWidth="1"/>
    <col min="1819" max="1819" width="9.28515625" style="2" customWidth="1"/>
    <col min="1820" max="1820" width="11.42578125" style="2" customWidth="1"/>
    <col min="1821" max="1823" width="9.140625" style="2" customWidth="1"/>
    <col min="1824" max="1824" width="10.28515625" style="2" customWidth="1"/>
    <col min="1825" max="1825" width="11.7109375" style="2" customWidth="1"/>
    <col min="1826" max="2045" width="9.140625" style="2"/>
    <col min="2046" max="2046" width="26.28515625" style="2" customWidth="1"/>
    <col min="2047" max="2048" width="0" style="2" hidden="1" customWidth="1"/>
    <col min="2049" max="2049" width="7.85546875" style="2" customWidth="1"/>
    <col min="2050" max="2050" width="0" style="2" hidden="1" customWidth="1"/>
    <col min="2051" max="2051" width="12.42578125" style="2" customWidth="1"/>
    <col min="2052" max="2053" width="0" style="2" hidden="1" customWidth="1"/>
    <col min="2054" max="2054" width="10.140625" style="2" customWidth="1"/>
    <col min="2055" max="2058" width="0" style="2" hidden="1" customWidth="1"/>
    <col min="2059" max="2059" width="8.140625" style="2" customWidth="1"/>
    <col min="2060" max="2060" width="9.85546875" style="2" customWidth="1"/>
    <col min="2061" max="2061" width="11.85546875" style="2" customWidth="1"/>
    <col min="2062" max="2063" width="0" style="2" hidden="1" customWidth="1"/>
    <col min="2064" max="2064" width="9.85546875" style="2" customWidth="1"/>
    <col min="2065" max="2065" width="10.140625" style="2" customWidth="1"/>
    <col min="2066" max="2066" width="11.42578125" style="2" customWidth="1"/>
    <col min="2067" max="2067" width="10.5703125" style="2" customWidth="1"/>
    <col min="2068" max="2068" width="10.7109375" style="2" customWidth="1"/>
    <col min="2069" max="2069" width="10.28515625" style="2" customWidth="1"/>
    <col min="2070" max="2070" width="15.28515625" style="2" customWidth="1"/>
    <col min="2071" max="2071" width="9.28515625" style="2" customWidth="1"/>
    <col min="2072" max="2073" width="11.42578125" style="2" customWidth="1"/>
    <col min="2074" max="2074" width="15.28515625" style="2" customWidth="1"/>
    <col min="2075" max="2075" width="9.28515625" style="2" customWidth="1"/>
    <col min="2076" max="2076" width="11.42578125" style="2" customWidth="1"/>
    <col min="2077" max="2079" width="9.140625" style="2" customWidth="1"/>
    <col min="2080" max="2080" width="10.28515625" style="2" customWidth="1"/>
    <col min="2081" max="2081" width="11.7109375" style="2" customWidth="1"/>
    <col min="2082" max="2301" width="9.140625" style="2"/>
    <col min="2302" max="2302" width="26.28515625" style="2" customWidth="1"/>
    <col min="2303" max="2304" width="0" style="2" hidden="1" customWidth="1"/>
    <col min="2305" max="2305" width="7.85546875" style="2" customWidth="1"/>
    <col min="2306" max="2306" width="0" style="2" hidden="1" customWidth="1"/>
    <col min="2307" max="2307" width="12.42578125" style="2" customWidth="1"/>
    <col min="2308" max="2309" width="0" style="2" hidden="1" customWidth="1"/>
    <col min="2310" max="2310" width="10.140625" style="2" customWidth="1"/>
    <col min="2311" max="2314" width="0" style="2" hidden="1" customWidth="1"/>
    <col min="2315" max="2315" width="8.140625" style="2" customWidth="1"/>
    <col min="2316" max="2316" width="9.85546875" style="2" customWidth="1"/>
    <col min="2317" max="2317" width="11.85546875" style="2" customWidth="1"/>
    <col min="2318" max="2319" width="0" style="2" hidden="1" customWidth="1"/>
    <col min="2320" max="2320" width="9.85546875" style="2" customWidth="1"/>
    <col min="2321" max="2321" width="10.140625" style="2" customWidth="1"/>
    <col min="2322" max="2322" width="11.42578125" style="2" customWidth="1"/>
    <col min="2323" max="2323" width="10.5703125" style="2" customWidth="1"/>
    <col min="2324" max="2324" width="10.7109375" style="2" customWidth="1"/>
    <col min="2325" max="2325" width="10.28515625" style="2" customWidth="1"/>
    <col min="2326" max="2326" width="15.28515625" style="2" customWidth="1"/>
    <col min="2327" max="2327" width="9.28515625" style="2" customWidth="1"/>
    <col min="2328" max="2329" width="11.42578125" style="2" customWidth="1"/>
    <col min="2330" max="2330" width="15.28515625" style="2" customWidth="1"/>
    <col min="2331" max="2331" width="9.28515625" style="2" customWidth="1"/>
    <col min="2332" max="2332" width="11.42578125" style="2" customWidth="1"/>
    <col min="2333" max="2335" width="9.140625" style="2" customWidth="1"/>
    <col min="2336" max="2336" width="10.28515625" style="2" customWidth="1"/>
    <col min="2337" max="2337" width="11.7109375" style="2" customWidth="1"/>
    <col min="2338" max="2557" width="9.140625" style="2"/>
    <col min="2558" max="2558" width="26.28515625" style="2" customWidth="1"/>
    <col min="2559" max="2560" width="0" style="2" hidden="1" customWidth="1"/>
    <col min="2561" max="2561" width="7.85546875" style="2" customWidth="1"/>
    <col min="2562" max="2562" width="0" style="2" hidden="1" customWidth="1"/>
    <col min="2563" max="2563" width="12.42578125" style="2" customWidth="1"/>
    <col min="2564" max="2565" width="0" style="2" hidden="1" customWidth="1"/>
    <col min="2566" max="2566" width="10.140625" style="2" customWidth="1"/>
    <col min="2567" max="2570" width="0" style="2" hidden="1" customWidth="1"/>
    <col min="2571" max="2571" width="8.140625" style="2" customWidth="1"/>
    <col min="2572" max="2572" width="9.85546875" style="2" customWidth="1"/>
    <col min="2573" max="2573" width="11.85546875" style="2" customWidth="1"/>
    <col min="2574" max="2575" width="0" style="2" hidden="1" customWidth="1"/>
    <col min="2576" max="2576" width="9.85546875" style="2" customWidth="1"/>
    <col min="2577" max="2577" width="10.140625" style="2" customWidth="1"/>
    <col min="2578" max="2578" width="11.42578125" style="2" customWidth="1"/>
    <col min="2579" max="2579" width="10.5703125" style="2" customWidth="1"/>
    <col min="2580" max="2580" width="10.7109375" style="2" customWidth="1"/>
    <col min="2581" max="2581" width="10.28515625" style="2" customWidth="1"/>
    <col min="2582" max="2582" width="15.28515625" style="2" customWidth="1"/>
    <col min="2583" max="2583" width="9.28515625" style="2" customWidth="1"/>
    <col min="2584" max="2585" width="11.42578125" style="2" customWidth="1"/>
    <col min="2586" max="2586" width="15.28515625" style="2" customWidth="1"/>
    <col min="2587" max="2587" width="9.28515625" style="2" customWidth="1"/>
    <col min="2588" max="2588" width="11.42578125" style="2" customWidth="1"/>
    <col min="2589" max="2591" width="9.140625" style="2" customWidth="1"/>
    <col min="2592" max="2592" width="10.28515625" style="2" customWidth="1"/>
    <col min="2593" max="2593" width="11.7109375" style="2" customWidth="1"/>
    <col min="2594" max="2813" width="9.140625" style="2"/>
    <col min="2814" max="2814" width="26.28515625" style="2" customWidth="1"/>
    <col min="2815" max="2816" width="0" style="2" hidden="1" customWidth="1"/>
    <col min="2817" max="2817" width="7.85546875" style="2" customWidth="1"/>
    <col min="2818" max="2818" width="0" style="2" hidden="1" customWidth="1"/>
    <col min="2819" max="2819" width="12.42578125" style="2" customWidth="1"/>
    <col min="2820" max="2821" width="0" style="2" hidden="1" customWidth="1"/>
    <col min="2822" max="2822" width="10.140625" style="2" customWidth="1"/>
    <col min="2823" max="2826" width="0" style="2" hidden="1" customWidth="1"/>
    <col min="2827" max="2827" width="8.140625" style="2" customWidth="1"/>
    <col min="2828" max="2828" width="9.85546875" style="2" customWidth="1"/>
    <col min="2829" max="2829" width="11.85546875" style="2" customWidth="1"/>
    <col min="2830" max="2831" width="0" style="2" hidden="1" customWidth="1"/>
    <col min="2832" max="2832" width="9.85546875" style="2" customWidth="1"/>
    <col min="2833" max="2833" width="10.140625" style="2" customWidth="1"/>
    <col min="2834" max="2834" width="11.42578125" style="2" customWidth="1"/>
    <col min="2835" max="2835" width="10.5703125" style="2" customWidth="1"/>
    <col min="2836" max="2836" width="10.7109375" style="2" customWidth="1"/>
    <col min="2837" max="2837" width="10.28515625" style="2" customWidth="1"/>
    <col min="2838" max="2838" width="15.28515625" style="2" customWidth="1"/>
    <col min="2839" max="2839" width="9.28515625" style="2" customWidth="1"/>
    <col min="2840" max="2841" width="11.42578125" style="2" customWidth="1"/>
    <col min="2842" max="2842" width="15.28515625" style="2" customWidth="1"/>
    <col min="2843" max="2843" width="9.28515625" style="2" customWidth="1"/>
    <col min="2844" max="2844" width="11.42578125" style="2" customWidth="1"/>
    <col min="2845" max="2847" width="9.140625" style="2" customWidth="1"/>
    <col min="2848" max="2848" width="10.28515625" style="2" customWidth="1"/>
    <col min="2849" max="2849" width="11.7109375" style="2" customWidth="1"/>
    <col min="2850" max="3069" width="9.140625" style="2"/>
    <col min="3070" max="3070" width="26.28515625" style="2" customWidth="1"/>
    <col min="3071" max="3072" width="0" style="2" hidden="1" customWidth="1"/>
    <col min="3073" max="3073" width="7.85546875" style="2" customWidth="1"/>
    <col min="3074" max="3074" width="0" style="2" hidden="1" customWidth="1"/>
    <col min="3075" max="3075" width="12.42578125" style="2" customWidth="1"/>
    <col min="3076" max="3077" width="0" style="2" hidden="1" customWidth="1"/>
    <col min="3078" max="3078" width="10.140625" style="2" customWidth="1"/>
    <col min="3079" max="3082" width="0" style="2" hidden="1" customWidth="1"/>
    <col min="3083" max="3083" width="8.140625" style="2" customWidth="1"/>
    <col min="3084" max="3084" width="9.85546875" style="2" customWidth="1"/>
    <col min="3085" max="3085" width="11.85546875" style="2" customWidth="1"/>
    <col min="3086" max="3087" width="0" style="2" hidden="1" customWidth="1"/>
    <col min="3088" max="3088" width="9.85546875" style="2" customWidth="1"/>
    <col min="3089" max="3089" width="10.140625" style="2" customWidth="1"/>
    <col min="3090" max="3090" width="11.42578125" style="2" customWidth="1"/>
    <col min="3091" max="3091" width="10.5703125" style="2" customWidth="1"/>
    <col min="3092" max="3092" width="10.7109375" style="2" customWidth="1"/>
    <col min="3093" max="3093" width="10.28515625" style="2" customWidth="1"/>
    <col min="3094" max="3094" width="15.28515625" style="2" customWidth="1"/>
    <col min="3095" max="3095" width="9.28515625" style="2" customWidth="1"/>
    <col min="3096" max="3097" width="11.42578125" style="2" customWidth="1"/>
    <col min="3098" max="3098" width="15.28515625" style="2" customWidth="1"/>
    <col min="3099" max="3099" width="9.28515625" style="2" customWidth="1"/>
    <col min="3100" max="3100" width="11.42578125" style="2" customWidth="1"/>
    <col min="3101" max="3103" width="9.140625" style="2" customWidth="1"/>
    <col min="3104" max="3104" width="10.28515625" style="2" customWidth="1"/>
    <col min="3105" max="3105" width="11.7109375" style="2" customWidth="1"/>
    <col min="3106" max="3325" width="9.140625" style="2"/>
    <col min="3326" max="3326" width="26.28515625" style="2" customWidth="1"/>
    <col min="3327" max="3328" width="0" style="2" hidden="1" customWidth="1"/>
    <col min="3329" max="3329" width="7.85546875" style="2" customWidth="1"/>
    <col min="3330" max="3330" width="0" style="2" hidden="1" customWidth="1"/>
    <col min="3331" max="3331" width="12.42578125" style="2" customWidth="1"/>
    <col min="3332" max="3333" width="0" style="2" hidden="1" customWidth="1"/>
    <col min="3334" max="3334" width="10.140625" style="2" customWidth="1"/>
    <col min="3335" max="3338" width="0" style="2" hidden="1" customWidth="1"/>
    <col min="3339" max="3339" width="8.140625" style="2" customWidth="1"/>
    <col min="3340" max="3340" width="9.85546875" style="2" customWidth="1"/>
    <col min="3341" max="3341" width="11.85546875" style="2" customWidth="1"/>
    <col min="3342" max="3343" width="0" style="2" hidden="1" customWidth="1"/>
    <col min="3344" max="3344" width="9.85546875" style="2" customWidth="1"/>
    <col min="3345" max="3345" width="10.140625" style="2" customWidth="1"/>
    <col min="3346" max="3346" width="11.42578125" style="2" customWidth="1"/>
    <col min="3347" max="3347" width="10.5703125" style="2" customWidth="1"/>
    <col min="3348" max="3348" width="10.7109375" style="2" customWidth="1"/>
    <col min="3349" max="3349" width="10.28515625" style="2" customWidth="1"/>
    <col min="3350" max="3350" width="15.28515625" style="2" customWidth="1"/>
    <col min="3351" max="3351" width="9.28515625" style="2" customWidth="1"/>
    <col min="3352" max="3353" width="11.42578125" style="2" customWidth="1"/>
    <col min="3354" max="3354" width="15.28515625" style="2" customWidth="1"/>
    <col min="3355" max="3355" width="9.28515625" style="2" customWidth="1"/>
    <col min="3356" max="3356" width="11.42578125" style="2" customWidth="1"/>
    <col min="3357" max="3359" width="9.140625" style="2" customWidth="1"/>
    <col min="3360" max="3360" width="10.28515625" style="2" customWidth="1"/>
    <col min="3361" max="3361" width="11.7109375" style="2" customWidth="1"/>
    <col min="3362" max="3581" width="9.140625" style="2"/>
    <col min="3582" max="3582" width="26.28515625" style="2" customWidth="1"/>
    <col min="3583" max="3584" width="0" style="2" hidden="1" customWidth="1"/>
    <col min="3585" max="3585" width="7.85546875" style="2" customWidth="1"/>
    <col min="3586" max="3586" width="0" style="2" hidden="1" customWidth="1"/>
    <col min="3587" max="3587" width="12.42578125" style="2" customWidth="1"/>
    <col min="3588" max="3589" width="0" style="2" hidden="1" customWidth="1"/>
    <col min="3590" max="3590" width="10.140625" style="2" customWidth="1"/>
    <col min="3591" max="3594" width="0" style="2" hidden="1" customWidth="1"/>
    <col min="3595" max="3595" width="8.140625" style="2" customWidth="1"/>
    <col min="3596" max="3596" width="9.85546875" style="2" customWidth="1"/>
    <col min="3597" max="3597" width="11.85546875" style="2" customWidth="1"/>
    <col min="3598" max="3599" width="0" style="2" hidden="1" customWidth="1"/>
    <col min="3600" max="3600" width="9.85546875" style="2" customWidth="1"/>
    <col min="3601" max="3601" width="10.140625" style="2" customWidth="1"/>
    <col min="3602" max="3602" width="11.42578125" style="2" customWidth="1"/>
    <col min="3603" max="3603" width="10.5703125" style="2" customWidth="1"/>
    <col min="3604" max="3604" width="10.7109375" style="2" customWidth="1"/>
    <col min="3605" max="3605" width="10.28515625" style="2" customWidth="1"/>
    <col min="3606" max="3606" width="15.28515625" style="2" customWidth="1"/>
    <col min="3607" max="3607" width="9.28515625" style="2" customWidth="1"/>
    <col min="3608" max="3609" width="11.42578125" style="2" customWidth="1"/>
    <col min="3610" max="3610" width="15.28515625" style="2" customWidth="1"/>
    <col min="3611" max="3611" width="9.28515625" style="2" customWidth="1"/>
    <col min="3612" max="3612" width="11.42578125" style="2" customWidth="1"/>
    <col min="3613" max="3615" width="9.140625" style="2" customWidth="1"/>
    <col min="3616" max="3616" width="10.28515625" style="2" customWidth="1"/>
    <col min="3617" max="3617" width="11.7109375" style="2" customWidth="1"/>
    <col min="3618" max="3837" width="9.140625" style="2"/>
    <col min="3838" max="3838" width="26.28515625" style="2" customWidth="1"/>
    <col min="3839" max="3840" width="0" style="2" hidden="1" customWidth="1"/>
    <col min="3841" max="3841" width="7.85546875" style="2" customWidth="1"/>
    <col min="3842" max="3842" width="0" style="2" hidden="1" customWidth="1"/>
    <col min="3843" max="3843" width="12.42578125" style="2" customWidth="1"/>
    <col min="3844" max="3845" width="0" style="2" hidden="1" customWidth="1"/>
    <col min="3846" max="3846" width="10.140625" style="2" customWidth="1"/>
    <col min="3847" max="3850" width="0" style="2" hidden="1" customWidth="1"/>
    <col min="3851" max="3851" width="8.140625" style="2" customWidth="1"/>
    <col min="3852" max="3852" width="9.85546875" style="2" customWidth="1"/>
    <col min="3853" max="3853" width="11.85546875" style="2" customWidth="1"/>
    <col min="3854" max="3855" width="0" style="2" hidden="1" customWidth="1"/>
    <col min="3856" max="3856" width="9.85546875" style="2" customWidth="1"/>
    <col min="3857" max="3857" width="10.140625" style="2" customWidth="1"/>
    <col min="3858" max="3858" width="11.42578125" style="2" customWidth="1"/>
    <col min="3859" max="3859" width="10.5703125" style="2" customWidth="1"/>
    <col min="3860" max="3860" width="10.7109375" style="2" customWidth="1"/>
    <col min="3861" max="3861" width="10.28515625" style="2" customWidth="1"/>
    <col min="3862" max="3862" width="15.28515625" style="2" customWidth="1"/>
    <col min="3863" max="3863" width="9.28515625" style="2" customWidth="1"/>
    <col min="3864" max="3865" width="11.42578125" style="2" customWidth="1"/>
    <col min="3866" max="3866" width="15.28515625" style="2" customWidth="1"/>
    <col min="3867" max="3867" width="9.28515625" style="2" customWidth="1"/>
    <col min="3868" max="3868" width="11.42578125" style="2" customWidth="1"/>
    <col min="3869" max="3871" width="9.140625" style="2" customWidth="1"/>
    <col min="3872" max="3872" width="10.28515625" style="2" customWidth="1"/>
    <col min="3873" max="3873" width="11.7109375" style="2" customWidth="1"/>
    <col min="3874" max="4093" width="9.140625" style="2"/>
    <col min="4094" max="4094" width="26.28515625" style="2" customWidth="1"/>
    <col min="4095" max="4096" width="0" style="2" hidden="1" customWidth="1"/>
    <col min="4097" max="4097" width="7.85546875" style="2" customWidth="1"/>
    <col min="4098" max="4098" width="0" style="2" hidden="1" customWidth="1"/>
    <col min="4099" max="4099" width="12.42578125" style="2" customWidth="1"/>
    <col min="4100" max="4101" width="0" style="2" hidden="1" customWidth="1"/>
    <col min="4102" max="4102" width="10.140625" style="2" customWidth="1"/>
    <col min="4103" max="4106" width="0" style="2" hidden="1" customWidth="1"/>
    <col min="4107" max="4107" width="8.140625" style="2" customWidth="1"/>
    <col min="4108" max="4108" width="9.85546875" style="2" customWidth="1"/>
    <col min="4109" max="4109" width="11.85546875" style="2" customWidth="1"/>
    <col min="4110" max="4111" width="0" style="2" hidden="1" customWidth="1"/>
    <col min="4112" max="4112" width="9.85546875" style="2" customWidth="1"/>
    <col min="4113" max="4113" width="10.140625" style="2" customWidth="1"/>
    <col min="4114" max="4114" width="11.42578125" style="2" customWidth="1"/>
    <col min="4115" max="4115" width="10.5703125" style="2" customWidth="1"/>
    <col min="4116" max="4116" width="10.7109375" style="2" customWidth="1"/>
    <col min="4117" max="4117" width="10.28515625" style="2" customWidth="1"/>
    <col min="4118" max="4118" width="15.28515625" style="2" customWidth="1"/>
    <col min="4119" max="4119" width="9.28515625" style="2" customWidth="1"/>
    <col min="4120" max="4121" width="11.42578125" style="2" customWidth="1"/>
    <col min="4122" max="4122" width="15.28515625" style="2" customWidth="1"/>
    <col min="4123" max="4123" width="9.28515625" style="2" customWidth="1"/>
    <col min="4124" max="4124" width="11.42578125" style="2" customWidth="1"/>
    <col min="4125" max="4127" width="9.140625" style="2" customWidth="1"/>
    <col min="4128" max="4128" width="10.28515625" style="2" customWidth="1"/>
    <col min="4129" max="4129" width="11.7109375" style="2" customWidth="1"/>
    <col min="4130" max="4349" width="9.140625" style="2"/>
    <col min="4350" max="4350" width="26.28515625" style="2" customWidth="1"/>
    <col min="4351" max="4352" width="0" style="2" hidden="1" customWidth="1"/>
    <col min="4353" max="4353" width="7.85546875" style="2" customWidth="1"/>
    <col min="4354" max="4354" width="0" style="2" hidden="1" customWidth="1"/>
    <col min="4355" max="4355" width="12.42578125" style="2" customWidth="1"/>
    <col min="4356" max="4357" width="0" style="2" hidden="1" customWidth="1"/>
    <col min="4358" max="4358" width="10.140625" style="2" customWidth="1"/>
    <col min="4359" max="4362" width="0" style="2" hidden="1" customWidth="1"/>
    <col min="4363" max="4363" width="8.140625" style="2" customWidth="1"/>
    <col min="4364" max="4364" width="9.85546875" style="2" customWidth="1"/>
    <col min="4365" max="4365" width="11.85546875" style="2" customWidth="1"/>
    <col min="4366" max="4367" width="0" style="2" hidden="1" customWidth="1"/>
    <col min="4368" max="4368" width="9.85546875" style="2" customWidth="1"/>
    <col min="4369" max="4369" width="10.140625" style="2" customWidth="1"/>
    <col min="4370" max="4370" width="11.42578125" style="2" customWidth="1"/>
    <col min="4371" max="4371" width="10.5703125" style="2" customWidth="1"/>
    <col min="4372" max="4372" width="10.7109375" style="2" customWidth="1"/>
    <col min="4373" max="4373" width="10.28515625" style="2" customWidth="1"/>
    <col min="4374" max="4374" width="15.28515625" style="2" customWidth="1"/>
    <col min="4375" max="4375" width="9.28515625" style="2" customWidth="1"/>
    <col min="4376" max="4377" width="11.42578125" style="2" customWidth="1"/>
    <col min="4378" max="4378" width="15.28515625" style="2" customWidth="1"/>
    <col min="4379" max="4379" width="9.28515625" style="2" customWidth="1"/>
    <col min="4380" max="4380" width="11.42578125" style="2" customWidth="1"/>
    <col min="4381" max="4383" width="9.140625" style="2" customWidth="1"/>
    <col min="4384" max="4384" width="10.28515625" style="2" customWidth="1"/>
    <col min="4385" max="4385" width="11.7109375" style="2" customWidth="1"/>
    <col min="4386" max="4605" width="9.140625" style="2"/>
    <col min="4606" max="4606" width="26.28515625" style="2" customWidth="1"/>
    <col min="4607" max="4608" width="0" style="2" hidden="1" customWidth="1"/>
    <col min="4609" max="4609" width="7.85546875" style="2" customWidth="1"/>
    <col min="4610" max="4610" width="0" style="2" hidden="1" customWidth="1"/>
    <col min="4611" max="4611" width="12.42578125" style="2" customWidth="1"/>
    <col min="4612" max="4613" width="0" style="2" hidden="1" customWidth="1"/>
    <col min="4614" max="4614" width="10.140625" style="2" customWidth="1"/>
    <col min="4615" max="4618" width="0" style="2" hidden="1" customWidth="1"/>
    <col min="4619" max="4619" width="8.140625" style="2" customWidth="1"/>
    <col min="4620" max="4620" width="9.85546875" style="2" customWidth="1"/>
    <col min="4621" max="4621" width="11.85546875" style="2" customWidth="1"/>
    <col min="4622" max="4623" width="0" style="2" hidden="1" customWidth="1"/>
    <col min="4624" max="4624" width="9.85546875" style="2" customWidth="1"/>
    <col min="4625" max="4625" width="10.140625" style="2" customWidth="1"/>
    <col min="4626" max="4626" width="11.42578125" style="2" customWidth="1"/>
    <col min="4627" max="4627" width="10.5703125" style="2" customWidth="1"/>
    <col min="4628" max="4628" width="10.7109375" style="2" customWidth="1"/>
    <col min="4629" max="4629" width="10.28515625" style="2" customWidth="1"/>
    <col min="4630" max="4630" width="15.28515625" style="2" customWidth="1"/>
    <col min="4631" max="4631" width="9.28515625" style="2" customWidth="1"/>
    <col min="4632" max="4633" width="11.42578125" style="2" customWidth="1"/>
    <col min="4634" max="4634" width="15.28515625" style="2" customWidth="1"/>
    <col min="4635" max="4635" width="9.28515625" style="2" customWidth="1"/>
    <col min="4636" max="4636" width="11.42578125" style="2" customWidth="1"/>
    <col min="4637" max="4639" width="9.140625" style="2" customWidth="1"/>
    <col min="4640" max="4640" width="10.28515625" style="2" customWidth="1"/>
    <col min="4641" max="4641" width="11.7109375" style="2" customWidth="1"/>
    <col min="4642" max="4861" width="9.140625" style="2"/>
    <col min="4862" max="4862" width="26.28515625" style="2" customWidth="1"/>
    <col min="4863" max="4864" width="0" style="2" hidden="1" customWidth="1"/>
    <col min="4865" max="4865" width="7.85546875" style="2" customWidth="1"/>
    <col min="4866" max="4866" width="0" style="2" hidden="1" customWidth="1"/>
    <col min="4867" max="4867" width="12.42578125" style="2" customWidth="1"/>
    <col min="4868" max="4869" width="0" style="2" hidden="1" customWidth="1"/>
    <col min="4870" max="4870" width="10.140625" style="2" customWidth="1"/>
    <col min="4871" max="4874" width="0" style="2" hidden="1" customWidth="1"/>
    <col min="4875" max="4875" width="8.140625" style="2" customWidth="1"/>
    <col min="4876" max="4876" width="9.85546875" style="2" customWidth="1"/>
    <col min="4877" max="4877" width="11.85546875" style="2" customWidth="1"/>
    <col min="4878" max="4879" width="0" style="2" hidden="1" customWidth="1"/>
    <col min="4880" max="4880" width="9.85546875" style="2" customWidth="1"/>
    <col min="4881" max="4881" width="10.140625" style="2" customWidth="1"/>
    <col min="4882" max="4882" width="11.42578125" style="2" customWidth="1"/>
    <col min="4883" max="4883" width="10.5703125" style="2" customWidth="1"/>
    <col min="4884" max="4884" width="10.7109375" style="2" customWidth="1"/>
    <col min="4885" max="4885" width="10.28515625" style="2" customWidth="1"/>
    <col min="4886" max="4886" width="15.28515625" style="2" customWidth="1"/>
    <col min="4887" max="4887" width="9.28515625" style="2" customWidth="1"/>
    <col min="4888" max="4889" width="11.42578125" style="2" customWidth="1"/>
    <col min="4890" max="4890" width="15.28515625" style="2" customWidth="1"/>
    <col min="4891" max="4891" width="9.28515625" style="2" customWidth="1"/>
    <col min="4892" max="4892" width="11.42578125" style="2" customWidth="1"/>
    <col min="4893" max="4895" width="9.140625" style="2" customWidth="1"/>
    <col min="4896" max="4896" width="10.28515625" style="2" customWidth="1"/>
    <col min="4897" max="4897" width="11.7109375" style="2" customWidth="1"/>
    <col min="4898" max="5117" width="9.140625" style="2"/>
    <col min="5118" max="5118" width="26.28515625" style="2" customWidth="1"/>
    <col min="5119" max="5120" width="0" style="2" hidden="1" customWidth="1"/>
    <col min="5121" max="5121" width="7.85546875" style="2" customWidth="1"/>
    <col min="5122" max="5122" width="0" style="2" hidden="1" customWidth="1"/>
    <col min="5123" max="5123" width="12.42578125" style="2" customWidth="1"/>
    <col min="5124" max="5125" width="0" style="2" hidden="1" customWidth="1"/>
    <col min="5126" max="5126" width="10.140625" style="2" customWidth="1"/>
    <col min="5127" max="5130" width="0" style="2" hidden="1" customWidth="1"/>
    <col min="5131" max="5131" width="8.140625" style="2" customWidth="1"/>
    <col min="5132" max="5132" width="9.85546875" style="2" customWidth="1"/>
    <col min="5133" max="5133" width="11.85546875" style="2" customWidth="1"/>
    <col min="5134" max="5135" width="0" style="2" hidden="1" customWidth="1"/>
    <col min="5136" max="5136" width="9.85546875" style="2" customWidth="1"/>
    <col min="5137" max="5137" width="10.140625" style="2" customWidth="1"/>
    <col min="5138" max="5138" width="11.42578125" style="2" customWidth="1"/>
    <col min="5139" max="5139" width="10.5703125" style="2" customWidth="1"/>
    <col min="5140" max="5140" width="10.7109375" style="2" customWidth="1"/>
    <col min="5141" max="5141" width="10.28515625" style="2" customWidth="1"/>
    <col min="5142" max="5142" width="15.28515625" style="2" customWidth="1"/>
    <col min="5143" max="5143" width="9.28515625" style="2" customWidth="1"/>
    <col min="5144" max="5145" width="11.42578125" style="2" customWidth="1"/>
    <col min="5146" max="5146" width="15.28515625" style="2" customWidth="1"/>
    <col min="5147" max="5147" width="9.28515625" style="2" customWidth="1"/>
    <col min="5148" max="5148" width="11.42578125" style="2" customWidth="1"/>
    <col min="5149" max="5151" width="9.140625" style="2" customWidth="1"/>
    <col min="5152" max="5152" width="10.28515625" style="2" customWidth="1"/>
    <col min="5153" max="5153" width="11.7109375" style="2" customWidth="1"/>
    <col min="5154" max="5373" width="9.140625" style="2"/>
    <col min="5374" max="5374" width="26.28515625" style="2" customWidth="1"/>
    <col min="5375" max="5376" width="0" style="2" hidden="1" customWidth="1"/>
    <col min="5377" max="5377" width="7.85546875" style="2" customWidth="1"/>
    <col min="5378" max="5378" width="0" style="2" hidden="1" customWidth="1"/>
    <col min="5379" max="5379" width="12.42578125" style="2" customWidth="1"/>
    <col min="5380" max="5381" width="0" style="2" hidden="1" customWidth="1"/>
    <col min="5382" max="5382" width="10.140625" style="2" customWidth="1"/>
    <col min="5383" max="5386" width="0" style="2" hidden="1" customWidth="1"/>
    <col min="5387" max="5387" width="8.140625" style="2" customWidth="1"/>
    <col min="5388" max="5388" width="9.85546875" style="2" customWidth="1"/>
    <col min="5389" max="5389" width="11.85546875" style="2" customWidth="1"/>
    <col min="5390" max="5391" width="0" style="2" hidden="1" customWidth="1"/>
    <col min="5392" max="5392" width="9.85546875" style="2" customWidth="1"/>
    <col min="5393" max="5393" width="10.140625" style="2" customWidth="1"/>
    <col min="5394" max="5394" width="11.42578125" style="2" customWidth="1"/>
    <col min="5395" max="5395" width="10.5703125" style="2" customWidth="1"/>
    <col min="5396" max="5396" width="10.7109375" style="2" customWidth="1"/>
    <col min="5397" max="5397" width="10.28515625" style="2" customWidth="1"/>
    <col min="5398" max="5398" width="15.28515625" style="2" customWidth="1"/>
    <col min="5399" max="5399" width="9.28515625" style="2" customWidth="1"/>
    <col min="5400" max="5401" width="11.42578125" style="2" customWidth="1"/>
    <col min="5402" max="5402" width="15.28515625" style="2" customWidth="1"/>
    <col min="5403" max="5403" width="9.28515625" style="2" customWidth="1"/>
    <col min="5404" max="5404" width="11.42578125" style="2" customWidth="1"/>
    <col min="5405" max="5407" width="9.140625" style="2" customWidth="1"/>
    <col min="5408" max="5408" width="10.28515625" style="2" customWidth="1"/>
    <col min="5409" max="5409" width="11.7109375" style="2" customWidth="1"/>
    <col min="5410" max="5629" width="9.140625" style="2"/>
    <col min="5630" max="5630" width="26.28515625" style="2" customWidth="1"/>
    <col min="5631" max="5632" width="0" style="2" hidden="1" customWidth="1"/>
    <col min="5633" max="5633" width="7.85546875" style="2" customWidth="1"/>
    <col min="5634" max="5634" width="0" style="2" hidden="1" customWidth="1"/>
    <col min="5635" max="5635" width="12.42578125" style="2" customWidth="1"/>
    <col min="5636" max="5637" width="0" style="2" hidden="1" customWidth="1"/>
    <col min="5638" max="5638" width="10.140625" style="2" customWidth="1"/>
    <col min="5639" max="5642" width="0" style="2" hidden="1" customWidth="1"/>
    <col min="5643" max="5643" width="8.140625" style="2" customWidth="1"/>
    <col min="5644" max="5644" width="9.85546875" style="2" customWidth="1"/>
    <col min="5645" max="5645" width="11.85546875" style="2" customWidth="1"/>
    <col min="5646" max="5647" width="0" style="2" hidden="1" customWidth="1"/>
    <col min="5648" max="5648" width="9.85546875" style="2" customWidth="1"/>
    <col min="5649" max="5649" width="10.140625" style="2" customWidth="1"/>
    <col min="5650" max="5650" width="11.42578125" style="2" customWidth="1"/>
    <col min="5651" max="5651" width="10.5703125" style="2" customWidth="1"/>
    <col min="5652" max="5652" width="10.7109375" style="2" customWidth="1"/>
    <col min="5653" max="5653" width="10.28515625" style="2" customWidth="1"/>
    <col min="5654" max="5654" width="15.28515625" style="2" customWidth="1"/>
    <col min="5655" max="5655" width="9.28515625" style="2" customWidth="1"/>
    <col min="5656" max="5657" width="11.42578125" style="2" customWidth="1"/>
    <col min="5658" max="5658" width="15.28515625" style="2" customWidth="1"/>
    <col min="5659" max="5659" width="9.28515625" style="2" customWidth="1"/>
    <col min="5660" max="5660" width="11.42578125" style="2" customWidth="1"/>
    <col min="5661" max="5663" width="9.140625" style="2" customWidth="1"/>
    <col min="5664" max="5664" width="10.28515625" style="2" customWidth="1"/>
    <col min="5665" max="5665" width="11.7109375" style="2" customWidth="1"/>
    <col min="5666" max="5885" width="9.140625" style="2"/>
    <col min="5886" max="5886" width="26.28515625" style="2" customWidth="1"/>
    <col min="5887" max="5888" width="0" style="2" hidden="1" customWidth="1"/>
    <col min="5889" max="5889" width="7.85546875" style="2" customWidth="1"/>
    <col min="5890" max="5890" width="0" style="2" hidden="1" customWidth="1"/>
    <col min="5891" max="5891" width="12.42578125" style="2" customWidth="1"/>
    <col min="5892" max="5893" width="0" style="2" hidden="1" customWidth="1"/>
    <col min="5894" max="5894" width="10.140625" style="2" customWidth="1"/>
    <col min="5895" max="5898" width="0" style="2" hidden="1" customWidth="1"/>
    <col min="5899" max="5899" width="8.140625" style="2" customWidth="1"/>
    <col min="5900" max="5900" width="9.85546875" style="2" customWidth="1"/>
    <col min="5901" max="5901" width="11.85546875" style="2" customWidth="1"/>
    <col min="5902" max="5903" width="0" style="2" hidden="1" customWidth="1"/>
    <col min="5904" max="5904" width="9.85546875" style="2" customWidth="1"/>
    <col min="5905" max="5905" width="10.140625" style="2" customWidth="1"/>
    <col min="5906" max="5906" width="11.42578125" style="2" customWidth="1"/>
    <col min="5907" max="5907" width="10.5703125" style="2" customWidth="1"/>
    <col min="5908" max="5908" width="10.7109375" style="2" customWidth="1"/>
    <col min="5909" max="5909" width="10.28515625" style="2" customWidth="1"/>
    <col min="5910" max="5910" width="15.28515625" style="2" customWidth="1"/>
    <col min="5911" max="5911" width="9.28515625" style="2" customWidth="1"/>
    <col min="5912" max="5913" width="11.42578125" style="2" customWidth="1"/>
    <col min="5914" max="5914" width="15.28515625" style="2" customWidth="1"/>
    <col min="5915" max="5915" width="9.28515625" style="2" customWidth="1"/>
    <col min="5916" max="5916" width="11.42578125" style="2" customWidth="1"/>
    <col min="5917" max="5919" width="9.140625" style="2" customWidth="1"/>
    <col min="5920" max="5920" width="10.28515625" style="2" customWidth="1"/>
    <col min="5921" max="5921" width="11.7109375" style="2" customWidth="1"/>
    <col min="5922" max="6141" width="9.140625" style="2"/>
    <col min="6142" max="6142" width="26.28515625" style="2" customWidth="1"/>
    <col min="6143" max="6144" width="0" style="2" hidden="1" customWidth="1"/>
    <col min="6145" max="6145" width="7.85546875" style="2" customWidth="1"/>
    <col min="6146" max="6146" width="0" style="2" hidden="1" customWidth="1"/>
    <col min="6147" max="6147" width="12.42578125" style="2" customWidth="1"/>
    <col min="6148" max="6149" width="0" style="2" hidden="1" customWidth="1"/>
    <col min="6150" max="6150" width="10.140625" style="2" customWidth="1"/>
    <col min="6151" max="6154" width="0" style="2" hidden="1" customWidth="1"/>
    <col min="6155" max="6155" width="8.140625" style="2" customWidth="1"/>
    <col min="6156" max="6156" width="9.85546875" style="2" customWidth="1"/>
    <col min="6157" max="6157" width="11.85546875" style="2" customWidth="1"/>
    <col min="6158" max="6159" width="0" style="2" hidden="1" customWidth="1"/>
    <col min="6160" max="6160" width="9.85546875" style="2" customWidth="1"/>
    <col min="6161" max="6161" width="10.140625" style="2" customWidth="1"/>
    <col min="6162" max="6162" width="11.42578125" style="2" customWidth="1"/>
    <col min="6163" max="6163" width="10.5703125" style="2" customWidth="1"/>
    <col min="6164" max="6164" width="10.7109375" style="2" customWidth="1"/>
    <col min="6165" max="6165" width="10.28515625" style="2" customWidth="1"/>
    <col min="6166" max="6166" width="15.28515625" style="2" customWidth="1"/>
    <col min="6167" max="6167" width="9.28515625" style="2" customWidth="1"/>
    <col min="6168" max="6169" width="11.42578125" style="2" customWidth="1"/>
    <col min="6170" max="6170" width="15.28515625" style="2" customWidth="1"/>
    <col min="6171" max="6171" width="9.28515625" style="2" customWidth="1"/>
    <col min="6172" max="6172" width="11.42578125" style="2" customWidth="1"/>
    <col min="6173" max="6175" width="9.140625" style="2" customWidth="1"/>
    <col min="6176" max="6176" width="10.28515625" style="2" customWidth="1"/>
    <col min="6177" max="6177" width="11.7109375" style="2" customWidth="1"/>
    <col min="6178" max="6397" width="9.140625" style="2"/>
    <col min="6398" max="6398" width="26.28515625" style="2" customWidth="1"/>
    <col min="6399" max="6400" width="0" style="2" hidden="1" customWidth="1"/>
    <col min="6401" max="6401" width="7.85546875" style="2" customWidth="1"/>
    <col min="6402" max="6402" width="0" style="2" hidden="1" customWidth="1"/>
    <col min="6403" max="6403" width="12.42578125" style="2" customWidth="1"/>
    <col min="6404" max="6405" width="0" style="2" hidden="1" customWidth="1"/>
    <col min="6406" max="6406" width="10.140625" style="2" customWidth="1"/>
    <col min="6407" max="6410" width="0" style="2" hidden="1" customWidth="1"/>
    <col min="6411" max="6411" width="8.140625" style="2" customWidth="1"/>
    <col min="6412" max="6412" width="9.85546875" style="2" customWidth="1"/>
    <col min="6413" max="6413" width="11.85546875" style="2" customWidth="1"/>
    <col min="6414" max="6415" width="0" style="2" hidden="1" customWidth="1"/>
    <col min="6416" max="6416" width="9.85546875" style="2" customWidth="1"/>
    <col min="6417" max="6417" width="10.140625" style="2" customWidth="1"/>
    <col min="6418" max="6418" width="11.42578125" style="2" customWidth="1"/>
    <col min="6419" max="6419" width="10.5703125" style="2" customWidth="1"/>
    <col min="6420" max="6420" width="10.7109375" style="2" customWidth="1"/>
    <col min="6421" max="6421" width="10.28515625" style="2" customWidth="1"/>
    <col min="6422" max="6422" width="15.28515625" style="2" customWidth="1"/>
    <col min="6423" max="6423" width="9.28515625" style="2" customWidth="1"/>
    <col min="6424" max="6425" width="11.42578125" style="2" customWidth="1"/>
    <col min="6426" max="6426" width="15.28515625" style="2" customWidth="1"/>
    <col min="6427" max="6427" width="9.28515625" style="2" customWidth="1"/>
    <col min="6428" max="6428" width="11.42578125" style="2" customWidth="1"/>
    <col min="6429" max="6431" width="9.140625" style="2" customWidth="1"/>
    <col min="6432" max="6432" width="10.28515625" style="2" customWidth="1"/>
    <col min="6433" max="6433" width="11.7109375" style="2" customWidth="1"/>
    <col min="6434" max="6653" width="9.140625" style="2"/>
    <col min="6654" max="6654" width="26.28515625" style="2" customWidth="1"/>
    <col min="6655" max="6656" width="0" style="2" hidden="1" customWidth="1"/>
    <col min="6657" max="6657" width="7.85546875" style="2" customWidth="1"/>
    <col min="6658" max="6658" width="0" style="2" hidden="1" customWidth="1"/>
    <col min="6659" max="6659" width="12.42578125" style="2" customWidth="1"/>
    <col min="6660" max="6661" width="0" style="2" hidden="1" customWidth="1"/>
    <col min="6662" max="6662" width="10.140625" style="2" customWidth="1"/>
    <col min="6663" max="6666" width="0" style="2" hidden="1" customWidth="1"/>
    <col min="6667" max="6667" width="8.140625" style="2" customWidth="1"/>
    <col min="6668" max="6668" width="9.85546875" style="2" customWidth="1"/>
    <col min="6669" max="6669" width="11.85546875" style="2" customWidth="1"/>
    <col min="6670" max="6671" width="0" style="2" hidden="1" customWidth="1"/>
    <col min="6672" max="6672" width="9.85546875" style="2" customWidth="1"/>
    <col min="6673" max="6673" width="10.140625" style="2" customWidth="1"/>
    <col min="6674" max="6674" width="11.42578125" style="2" customWidth="1"/>
    <col min="6675" max="6675" width="10.5703125" style="2" customWidth="1"/>
    <col min="6676" max="6676" width="10.7109375" style="2" customWidth="1"/>
    <col min="6677" max="6677" width="10.28515625" style="2" customWidth="1"/>
    <col min="6678" max="6678" width="15.28515625" style="2" customWidth="1"/>
    <col min="6679" max="6679" width="9.28515625" style="2" customWidth="1"/>
    <col min="6680" max="6681" width="11.42578125" style="2" customWidth="1"/>
    <col min="6682" max="6682" width="15.28515625" style="2" customWidth="1"/>
    <col min="6683" max="6683" width="9.28515625" style="2" customWidth="1"/>
    <col min="6684" max="6684" width="11.42578125" style="2" customWidth="1"/>
    <col min="6685" max="6687" width="9.140625" style="2" customWidth="1"/>
    <col min="6688" max="6688" width="10.28515625" style="2" customWidth="1"/>
    <col min="6689" max="6689" width="11.7109375" style="2" customWidth="1"/>
    <col min="6690" max="6909" width="9.140625" style="2"/>
    <col min="6910" max="6910" width="26.28515625" style="2" customWidth="1"/>
    <col min="6911" max="6912" width="0" style="2" hidden="1" customWidth="1"/>
    <col min="6913" max="6913" width="7.85546875" style="2" customWidth="1"/>
    <col min="6914" max="6914" width="0" style="2" hidden="1" customWidth="1"/>
    <col min="6915" max="6915" width="12.42578125" style="2" customWidth="1"/>
    <col min="6916" max="6917" width="0" style="2" hidden="1" customWidth="1"/>
    <col min="6918" max="6918" width="10.140625" style="2" customWidth="1"/>
    <col min="6919" max="6922" width="0" style="2" hidden="1" customWidth="1"/>
    <col min="6923" max="6923" width="8.140625" style="2" customWidth="1"/>
    <col min="6924" max="6924" width="9.85546875" style="2" customWidth="1"/>
    <col min="6925" max="6925" width="11.85546875" style="2" customWidth="1"/>
    <col min="6926" max="6927" width="0" style="2" hidden="1" customWidth="1"/>
    <col min="6928" max="6928" width="9.85546875" style="2" customWidth="1"/>
    <col min="6929" max="6929" width="10.140625" style="2" customWidth="1"/>
    <col min="6930" max="6930" width="11.42578125" style="2" customWidth="1"/>
    <col min="6931" max="6931" width="10.5703125" style="2" customWidth="1"/>
    <col min="6932" max="6932" width="10.7109375" style="2" customWidth="1"/>
    <col min="6933" max="6933" width="10.28515625" style="2" customWidth="1"/>
    <col min="6934" max="6934" width="15.28515625" style="2" customWidth="1"/>
    <col min="6935" max="6935" width="9.28515625" style="2" customWidth="1"/>
    <col min="6936" max="6937" width="11.42578125" style="2" customWidth="1"/>
    <col min="6938" max="6938" width="15.28515625" style="2" customWidth="1"/>
    <col min="6939" max="6939" width="9.28515625" style="2" customWidth="1"/>
    <col min="6940" max="6940" width="11.42578125" style="2" customWidth="1"/>
    <col min="6941" max="6943" width="9.140625" style="2" customWidth="1"/>
    <col min="6944" max="6944" width="10.28515625" style="2" customWidth="1"/>
    <col min="6945" max="6945" width="11.7109375" style="2" customWidth="1"/>
    <col min="6946" max="7165" width="9.140625" style="2"/>
    <col min="7166" max="7166" width="26.28515625" style="2" customWidth="1"/>
    <col min="7167" max="7168" width="0" style="2" hidden="1" customWidth="1"/>
    <col min="7169" max="7169" width="7.85546875" style="2" customWidth="1"/>
    <col min="7170" max="7170" width="0" style="2" hidden="1" customWidth="1"/>
    <col min="7171" max="7171" width="12.42578125" style="2" customWidth="1"/>
    <col min="7172" max="7173" width="0" style="2" hidden="1" customWidth="1"/>
    <col min="7174" max="7174" width="10.140625" style="2" customWidth="1"/>
    <col min="7175" max="7178" width="0" style="2" hidden="1" customWidth="1"/>
    <col min="7179" max="7179" width="8.140625" style="2" customWidth="1"/>
    <col min="7180" max="7180" width="9.85546875" style="2" customWidth="1"/>
    <col min="7181" max="7181" width="11.85546875" style="2" customWidth="1"/>
    <col min="7182" max="7183" width="0" style="2" hidden="1" customWidth="1"/>
    <col min="7184" max="7184" width="9.85546875" style="2" customWidth="1"/>
    <col min="7185" max="7185" width="10.140625" style="2" customWidth="1"/>
    <col min="7186" max="7186" width="11.42578125" style="2" customWidth="1"/>
    <col min="7187" max="7187" width="10.5703125" style="2" customWidth="1"/>
    <col min="7188" max="7188" width="10.7109375" style="2" customWidth="1"/>
    <col min="7189" max="7189" width="10.28515625" style="2" customWidth="1"/>
    <col min="7190" max="7190" width="15.28515625" style="2" customWidth="1"/>
    <col min="7191" max="7191" width="9.28515625" style="2" customWidth="1"/>
    <col min="7192" max="7193" width="11.42578125" style="2" customWidth="1"/>
    <col min="7194" max="7194" width="15.28515625" style="2" customWidth="1"/>
    <col min="7195" max="7195" width="9.28515625" style="2" customWidth="1"/>
    <col min="7196" max="7196" width="11.42578125" style="2" customWidth="1"/>
    <col min="7197" max="7199" width="9.140625" style="2" customWidth="1"/>
    <col min="7200" max="7200" width="10.28515625" style="2" customWidth="1"/>
    <col min="7201" max="7201" width="11.7109375" style="2" customWidth="1"/>
    <col min="7202" max="7421" width="9.140625" style="2"/>
    <col min="7422" max="7422" width="26.28515625" style="2" customWidth="1"/>
    <col min="7423" max="7424" width="0" style="2" hidden="1" customWidth="1"/>
    <col min="7425" max="7425" width="7.85546875" style="2" customWidth="1"/>
    <col min="7426" max="7426" width="0" style="2" hidden="1" customWidth="1"/>
    <col min="7427" max="7427" width="12.42578125" style="2" customWidth="1"/>
    <col min="7428" max="7429" width="0" style="2" hidden="1" customWidth="1"/>
    <col min="7430" max="7430" width="10.140625" style="2" customWidth="1"/>
    <col min="7431" max="7434" width="0" style="2" hidden="1" customWidth="1"/>
    <col min="7435" max="7435" width="8.140625" style="2" customWidth="1"/>
    <col min="7436" max="7436" width="9.85546875" style="2" customWidth="1"/>
    <col min="7437" max="7437" width="11.85546875" style="2" customWidth="1"/>
    <col min="7438" max="7439" width="0" style="2" hidden="1" customWidth="1"/>
    <col min="7440" max="7440" width="9.85546875" style="2" customWidth="1"/>
    <col min="7441" max="7441" width="10.140625" style="2" customWidth="1"/>
    <col min="7442" max="7442" width="11.42578125" style="2" customWidth="1"/>
    <col min="7443" max="7443" width="10.5703125" style="2" customWidth="1"/>
    <col min="7444" max="7444" width="10.7109375" style="2" customWidth="1"/>
    <col min="7445" max="7445" width="10.28515625" style="2" customWidth="1"/>
    <col min="7446" max="7446" width="15.28515625" style="2" customWidth="1"/>
    <col min="7447" max="7447" width="9.28515625" style="2" customWidth="1"/>
    <col min="7448" max="7449" width="11.42578125" style="2" customWidth="1"/>
    <col min="7450" max="7450" width="15.28515625" style="2" customWidth="1"/>
    <col min="7451" max="7451" width="9.28515625" style="2" customWidth="1"/>
    <col min="7452" max="7452" width="11.42578125" style="2" customWidth="1"/>
    <col min="7453" max="7455" width="9.140625" style="2" customWidth="1"/>
    <col min="7456" max="7456" width="10.28515625" style="2" customWidth="1"/>
    <col min="7457" max="7457" width="11.7109375" style="2" customWidth="1"/>
    <col min="7458" max="7677" width="9.140625" style="2"/>
    <col min="7678" max="7678" width="26.28515625" style="2" customWidth="1"/>
    <col min="7679" max="7680" width="0" style="2" hidden="1" customWidth="1"/>
    <col min="7681" max="7681" width="7.85546875" style="2" customWidth="1"/>
    <col min="7682" max="7682" width="0" style="2" hidden="1" customWidth="1"/>
    <col min="7683" max="7683" width="12.42578125" style="2" customWidth="1"/>
    <col min="7684" max="7685" width="0" style="2" hidden="1" customWidth="1"/>
    <col min="7686" max="7686" width="10.140625" style="2" customWidth="1"/>
    <col min="7687" max="7690" width="0" style="2" hidden="1" customWidth="1"/>
    <col min="7691" max="7691" width="8.140625" style="2" customWidth="1"/>
    <col min="7692" max="7692" width="9.85546875" style="2" customWidth="1"/>
    <col min="7693" max="7693" width="11.85546875" style="2" customWidth="1"/>
    <col min="7694" max="7695" width="0" style="2" hidden="1" customWidth="1"/>
    <col min="7696" max="7696" width="9.85546875" style="2" customWidth="1"/>
    <col min="7697" max="7697" width="10.140625" style="2" customWidth="1"/>
    <col min="7698" max="7698" width="11.42578125" style="2" customWidth="1"/>
    <col min="7699" max="7699" width="10.5703125" style="2" customWidth="1"/>
    <col min="7700" max="7700" width="10.7109375" style="2" customWidth="1"/>
    <col min="7701" max="7701" width="10.28515625" style="2" customWidth="1"/>
    <col min="7702" max="7702" width="15.28515625" style="2" customWidth="1"/>
    <col min="7703" max="7703" width="9.28515625" style="2" customWidth="1"/>
    <col min="7704" max="7705" width="11.42578125" style="2" customWidth="1"/>
    <col min="7706" max="7706" width="15.28515625" style="2" customWidth="1"/>
    <col min="7707" max="7707" width="9.28515625" style="2" customWidth="1"/>
    <col min="7708" max="7708" width="11.42578125" style="2" customWidth="1"/>
    <col min="7709" max="7711" width="9.140625" style="2" customWidth="1"/>
    <col min="7712" max="7712" width="10.28515625" style="2" customWidth="1"/>
    <col min="7713" max="7713" width="11.7109375" style="2" customWidth="1"/>
    <col min="7714" max="7933" width="9.140625" style="2"/>
    <col min="7934" max="7934" width="26.28515625" style="2" customWidth="1"/>
    <col min="7935" max="7936" width="0" style="2" hidden="1" customWidth="1"/>
    <col min="7937" max="7937" width="7.85546875" style="2" customWidth="1"/>
    <col min="7938" max="7938" width="0" style="2" hidden="1" customWidth="1"/>
    <col min="7939" max="7939" width="12.42578125" style="2" customWidth="1"/>
    <col min="7940" max="7941" width="0" style="2" hidden="1" customWidth="1"/>
    <col min="7942" max="7942" width="10.140625" style="2" customWidth="1"/>
    <col min="7943" max="7946" width="0" style="2" hidden="1" customWidth="1"/>
    <col min="7947" max="7947" width="8.140625" style="2" customWidth="1"/>
    <col min="7948" max="7948" width="9.85546875" style="2" customWidth="1"/>
    <col min="7949" max="7949" width="11.85546875" style="2" customWidth="1"/>
    <col min="7950" max="7951" width="0" style="2" hidden="1" customWidth="1"/>
    <col min="7952" max="7952" width="9.85546875" style="2" customWidth="1"/>
    <col min="7953" max="7953" width="10.140625" style="2" customWidth="1"/>
    <col min="7954" max="7954" width="11.42578125" style="2" customWidth="1"/>
    <col min="7955" max="7955" width="10.5703125" style="2" customWidth="1"/>
    <col min="7956" max="7956" width="10.7109375" style="2" customWidth="1"/>
    <col min="7957" max="7957" width="10.28515625" style="2" customWidth="1"/>
    <col min="7958" max="7958" width="15.28515625" style="2" customWidth="1"/>
    <col min="7959" max="7959" width="9.28515625" style="2" customWidth="1"/>
    <col min="7960" max="7961" width="11.42578125" style="2" customWidth="1"/>
    <col min="7962" max="7962" width="15.28515625" style="2" customWidth="1"/>
    <col min="7963" max="7963" width="9.28515625" style="2" customWidth="1"/>
    <col min="7964" max="7964" width="11.42578125" style="2" customWidth="1"/>
    <col min="7965" max="7967" width="9.140625" style="2" customWidth="1"/>
    <col min="7968" max="7968" width="10.28515625" style="2" customWidth="1"/>
    <col min="7969" max="7969" width="11.7109375" style="2" customWidth="1"/>
    <col min="7970" max="8189" width="9.140625" style="2"/>
    <col min="8190" max="8190" width="26.28515625" style="2" customWidth="1"/>
    <col min="8191" max="8192" width="0" style="2" hidden="1" customWidth="1"/>
    <col min="8193" max="8193" width="7.85546875" style="2" customWidth="1"/>
    <col min="8194" max="8194" width="0" style="2" hidden="1" customWidth="1"/>
    <col min="8195" max="8195" width="12.42578125" style="2" customWidth="1"/>
    <col min="8196" max="8197" width="0" style="2" hidden="1" customWidth="1"/>
    <col min="8198" max="8198" width="10.140625" style="2" customWidth="1"/>
    <col min="8199" max="8202" width="0" style="2" hidden="1" customWidth="1"/>
    <col min="8203" max="8203" width="8.140625" style="2" customWidth="1"/>
    <col min="8204" max="8204" width="9.85546875" style="2" customWidth="1"/>
    <col min="8205" max="8205" width="11.85546875" style="2" customWidth="1"/>
    <col min="8206" max="8207" width="0" style="2" hidden="1" customWidth="1"/>
    <col min="8208" max="8208" width="9.85546875" style="2" customWidth="1"/>
    <col min="8209" max="8209" width="10.140625" style="2" customWidth="1"/>
    <col min="8210" max="8210" width="11.42578125" style="2" customWidth="1"/>
    <col min="8211" max="8211" width="10.5703125" style="2" customWidth="1"/>
    <col min="8212" max="8212" width="10.7109375" style="2" customWidth="1"/>
    <col min="8213" max="8213" width="10.28515625" style="2" customWidth="1"/>
    <col min="8214" max="8214" width="15.28515625" style="2" customWidth="1"/>
    <col min="8215" max="8215" width="9.28515625" style="2" customWidth="1"/>
    <col min="8216" max="8217" width="11.42578125" style="2" customWidth="1"/>
    <col min="8218" max="8218" width="15.28515625" style="2" customWidth="1"/>
    <col min="8219" max="8219" width="9.28515625" style="2" customWidth="1"/>
    <col min="8220" max="8220" width="11.42578125" style="2" customWidth="1"/>
    <col min="8221" max="8223" width="9.140625" style="2" customWidth="1"/>
    <col min="8224" max="8224" width="10.28515625" style="2" customWidth="1"/>
    <col min="8225" max="8225" width="11.7109375" style="2" customWidth="1"/>
    <col min="8226" max="8445" width="9.140625" style="2"/>
    <col min="8446" max="8446" width="26.28515625" style="2" customWidth="1"/>
    <col min="8447" max="8448" width="0" style="2" hidden="1" customWidth="1"/>
    <col min="8449" max="8449" width="7.85546875" style="2" customWidth="1"/>
    <col min="8450" max="8450" width="0" style="2" hidden="1" customWidth="1"/>
    <col min="8451" max="8451" width="12.42578125" style="2" customWidth="1"/>
    <col min="8452" max="8453" width="0" style="2" hidden="1" customWidth="1"/>
    <col min="8454" max="8454" width="10.140625" style="2" customWidth="1"/>
    <col min="8455" max="8458" width="0" style="2" hidden="1" customWidth="1"/>
    <col min="8459" max="8459" width="8.140625" style="2" customWidth="1"/>
    <col min="8460" max="8460" width="9.85546875" style="2" customWidth="1"/>
    <col min="8461" max="8461" width="11.85546875" style="2" customWidth="1"/>
    <col min="8462" max="8463" width="0" style="2" hidden="1" customWidth="1"/>
    <col min="8464" max="8464" width="9.85546875" style="2" customWidth="1"/>
    <col min="8465" max="8465" width="10.140625" style="2" customWidth="1"/>
    <col min="8466" max="8466" width="11.42578125" style="2" customWidth="1"/>
    <col min="8467" max="8467" width="10.5703125" style="2" customWidth="1"/>
    <col min="8468" max="8468" width="10.7109375" style="2" customWidth="1"/>
    <col min="8469" max="8469" width="10.28515625" style="2" customWidth="1"/>
    <col min="8470" max="8470" width="15.28515625" style="2" customWidth="1"/>
    <col min="8471" max="8471" width="9.28515625" style="2" customWidth="1"/>
    <col min="8472" max="8473" width="11.42578125" style="2" customWidth="1"/>
    <col min="8474" max="8474" width="15.28515625" style="2" customWidth="1"/>
    <col min="8475" max="8475" width="9.28515625" style="2" customWidth="1"/>
    <col min="8476" max="8476" width="11.42578125" style="2" customWidth="1"/>
    <col min="8477" max="8479" width="9.140625" style="2" customWidth="1"/>
    <col min="8480" max="8480" width="10.28515625" style="2" customWidth="1"/>
    <col min="8481" max="8481" width="11.7109375" style="2" customWidth="1"/>
    <col min="8482" max="8701" width="9.140625" style="2"/>
    <col min="8702" max="8702" width="26.28515625" style="2" customWidth="1"/>
    <col min="8703" max="8704" width="0" style="2" hidden="1" customWidth="1"/>
    <col min="8705" max="8705" width="7.85546875" style="2" customWidth="1"/>
    <col min="8706" max="8706" width="0" style="2" hidden="1" customWidth="1"/>
    <col min="8707" max="8707" width="12.42578125" style="2" customWidth="1"/>
    <col min="8708" max="8709" width="0" style="2" hidden="1" customWidth="1"/>
    <col min="8710" max="8710" width="10.140625" style="2" customWidth="1"/>
    <col min="8711" max="8714" width="0" style="2" hidden="1" customWidth="1"/>
    <col min="8715" max="8715" width="8.140625" style="2" customWidth="1"/>
    <col min="8716" max="8716" width="9.85546875" style="2" customWidth="1"/>
    <col min="8717" max="8717" width="11.85546875" style="2" customWidth="1"/>
    <col min="8718" max="8719" width="0" style="2" hidden="1" customWidth="1"/>
    <col min="8720" max="8720" width="9.85546875" style="2" customWidth="1"/>
    <col min="8721" max="8721" width="10.140625" style="2" customWidth="1"/>
    <col min="8722" max="8722" width="11.42578125" style="2" customWidth="1"/>
    <col min="8723" max="8723" width="10.5703125" style="2" customWidth="1"/>
    <col min="8724" max="8724" width="10.7109375" style="2" customWidth="1"/>
    <col min="8725" max="8725" width="10.28515625" style="2" customWidth="1"/>
    <col min="8726" max="8726" width="15.28515625" style="2" customWidth="1"/>
    <col min="8727" max="8727" width="9.28515625" style="2" customWidth="1"/>
    <col min="8728" max="8729" width="11.42578125" style="2" customWidth="1"/>
    <col min="8730" max="8730" width="15.28515625" style="2" customWidth="1"/>
    <col min="8731" max="8731" width="9.28515625" style="2" customWidth="1"/>
    <col min="8732" max="8732" width="11.42578125" style="2" customWidth="1"/>
    <col min="8733" max="8735" width="9.140625" style="2" customWidth="1"/>
    <col min="8736" max="8736" width="10.28515625" style="2" customWidth="1"/>
    <col min="8737" max="8737" width="11.7109375" style="2" customWidth="1"/>
    <col min="8738" max="8957" width="9.140625" style="2"/>
    <col min="8958" max="8958" width="26.28515625" style="2" customWidth="1"/>
    <col min="8959" max="8960" width="0" style="2" hidden="1" customWidth="1"/>
    <col min="8961" max="8961" width="7.85546875" style="2" customWidth="1"/>
    <col min="8962" max="8962" width="0" style="2" hidden="1" customWidth="1"/>
    <col min="8963" max="8963" width="12.42578125" style="2" customWidth="1"/>
    <col min="8964" max="8965" width="0" style="2" hidden="1" customWidth="1"/>
    <col min="8966" max="8966" width="10.140625" style="2" customWidth="1"/>
    <col min="8967" max="8970" width="0" style="2" hidden="1" customWidth="1"/>
    <col min="8971" max="8971" width="8.140625" style="2" customWidth="1"/>
    <col min="8972" max="8972" width="9.85546875" style="2" customWidth="1"/>
    <col min="8973" max="8973" width="11.85546875" style="2" customWidth="1"/>
    <col min="8974" max="8975" width="0" style="2" hidden="1" customWidth="1"/>
    <col min="8976" max="8976" width="9.85546875" style="2" customWidth="1"/>
    <col min="8977" max="8977" width="10.140625" style="2" customWidth="1"/>
    <col min="8978" max="8978" width="11.42578125" style="2" customWidth="1"/>
    <col min="8979" max="8979" width="10.5703125" style="2" customWidth="1"/>
    <col min="8980" max="8980" width="10.7109375" style="2" customWidth="1"/>
    <col min="8981" max="8981" width="10.28515625" style="2" customWidth="1"/>
    <col min="8982" max="8982" width="15.28515625" style="2" customWidth="1"/>
    <col min="8983" max="8983" width="9.28515625" style="2" customWidth="1"/>
    <col min="8984" max="8985" width="11.42578125" style="2" customWidth="1"/>
    <col min="8986" max="8986" width="15.28515625" style="2" customWidth="1"/>
    <col min="8987" max="8987" width="9.28515625" style="2" customWidth="1"/>
    <col min="8988" max="8988" width="11.42578125" style="2" customWidth="1"/>
    <col min="8989" max="8991" width="9.140625" style="2" customWidth="1"/>
    <col min="8992" max="8992" width="10.28515625" style="2" customWidth="1"/>
    <col min="8993" max="8993" width="11.7109375" style="2" customWidth="1"/>
    <col min="8994" max="9213" width="9.140625" style="2"/>
    <col min="9214" max="9214" width="26.28515625" style="2" customWidth="1"/>
    <col min="9215" max="9216" width="0" style="2" hidden="1" customWidth="1"/>
    <col min="9217" max="9217" width="7.85546875" style="2" customWidth="1"/>
    <col min="9218" max="9218" width="0" style="2" hidden="1" customWidth="1"/>
    <col min="9219" max="9219" width="12.42578125" style="2" customWidth="1"/>
    <col min="9220" max="9221" width="0" style="2" hidden="1" customWidth="1"/>
    <col min="9222" max="9222" width="10.140625" style="2" customWidth="1"/>
    <col min="9223" max="9226" width="0" style="2" hidden="1" customWidth="1"/>
    <col min="9227" max="9227" width="8.140625" style="2" customWidth="1"/>
    <col min="9228" max="9228" width="9.85546875" style="2" customWidth="1"/>
    <col min="9229" max="9229" width="11.85546875" style="2" customWidth="1"/>
    <col min="9230" max="9231" width="0" style="2" hidden="1" customWidth="1"/>
    <col min="9232" max="9232" width="9.85546875" style="2" customWidth="1"/>
    <col min="9233" max="9233" width="10.140625" style="2" customWidth="1"/>
    <col min="9234" max="9234" width="11.42578125" style="2" customWidth="1"/>
    <col min="9235" max="9235" width="10.5703125" style="2" customWidth="1"/>
    <col min="9236" max="9236" width="10.7109375" style="2" customWidth="1"/>
    <col min="9237" max="9237" width="10.28515625" style="2" customWidth="1"/>
    <col min="9238" max="9238" width="15.28515625" style="2" customWidth="1"/>
    <col min="9239" max="9239" width="9.28515625" style="2" customWidth="1"/>
    <col min="9240" max="9241" width="11.42578125" style="2" customWidth="1"/>
    <col min="9242" max="9242" width="15.28515625" style="2" customWidth="1"/>
    <col min="9243" max="9243" width="9.28515625" style="2" customWidth="1"/>
    <col min="9244" max="9244" width="11.42578125" style="2" customWidth="1"/>
    <col min="9245" max="9247" width="9.140625" style="2" customWidth="1"/>
    <col min="9248" max="9248" width="10.28515625" style="2" customWidth="1"/>
    <col min="9249" max="9249" width="11.7109375" style="2" customWidth="1"/>
    <col min="9250" max="9469" width="9.140625" style="2"/>
    <col min="9470" max="9470" width="26.28515625" style="2" customWidth="1"/>
    <col min="9471" max="9472" width="0" style="2" hidden="1" customWidth="1"/>
    <col min="9473" max="9473" width="7.85546875" style="2" customWidth="1"/>
    <col min="9474" max="9474" width="0" style="2" hidden="1" customWidth="1"/>
    <col min="9475" max="9475" width="12.42578125" style="2" customWidth="1"/>
    <col min="9476" max="9477" width="0" style="2" hidden="1" customWidth="1"/>
    <col min="9478" max="9478" width="10.140625" style="2" customWidth="1"/>
    <col min="9479" max="9482" width="0" style="2" hidden="1" customWidth="1"/>
    <col min="9483" max="9483" width="8.140625" style="2" customWidth="1"/>
    <col min="9484" max="9484" width="9.85546875" style="2" customWidth="1"/>
    <col min="9485" max="9485" width="11.85546875" style="2" customWidth="1"/>
    <col min="9486" max="9487" width="0" style="2" hidden="1" customWidth="1"/>
    <col min="9488" max="9488" width="9.85546875" style="2" customWidth="1"/>
    <col min="9489" max="9489" width="10.140625" style="2" customWidth="1"/>
    <col min="9490" max="9490" width="11.42578125" style="2" customWidth="1"/>
    <col min="9491" max="9491" width="10.5703125" style="2" customWidth="1"/>
    <col min="9492" max="9492" width="10.7109375" style="2" customWidth="1"/>
    <col min="9493" max="9493" width="10.28515625" style="2" customWidth="1"/>
    <col min="9494" max="9494" width="15.28515625" style="2" customWidth="1"/>
    <col min="9495" max="9495" width="9.28515625" style="2" customWidth="1"/>
    <col min="9496" max="9497" width="11.42578125" style="2" customWidth="1"/>
    <col min="9498" max="9498" width="15.28515625" style="2" customWidth="1"/>
    <col min="9499" max="9499" width="9.28515625" style="2" customWidth="1"/>
    <col min="9500" max="9500" width="11.42578125" style="2" customWidth="1"/>
    <col min="9501" max="9503" width="9.140625" style="2" customWidth="1"/>
    <col min="9504" max="9504" width="10.28515625" style="2" customWidth="1"/>
    <col min="9505" max="9505" width="11.7109375" style="2" customWidth="1"/>
    <col min="9506" max="9725" width="9.140625" style="2"/>
    <col min="9726" max="9726" width="26.28515625" style="2" customWidth="1"/>
    <col min="9727" max="9728" width="0" style="2" hidden="1" customWidth="1"/>
    <col min="9729" max="9729" width="7.85546875" style="2" customWidth="1"/>
    <col min="9730" max="9730" width="0" style="2" hidden="1" customWidth="1"/>
    <col min="9731" max="9731" width="12.42578125" style="2" customWidth="1"/>
    <col min="9732" max="9733" width="0" style="2" hidden="1" customWidth="1"/>
    <col min="9734" max="9734" width="10.140625" style="2" customWidth="1"/>
    <col min="9735" max="9738" width="0" style="2" hidden="1" customWidth="1"/>
    <col min="9739" max="9739" width="8.140625" style="2" customWidth="1"/>
    <col min="9740" max="9740" width="9.85546875" style="2" customWidth="1"/>
    <col min="9741" max="9741" width="11.85546875" style="2" customWidth="1"/>
    <col min="9742" max="9743" width="0" style="2" hidden="1" customWidth="1"/>
    <col min="9744" max="9744" width="9.85546875" style="2" customWidth="1"/>
    <col min="9745" max="9745" width="10.140625" style="2" customWidth="1"/>
    <col min="9746" max="9746" width="11.42578125" style="2" customWidth="1"/>
    <col min="9747" max="9747" width="10.5703125" style="2" customWidth="1"/>
    <col min="9748" max="9748" width="10.7109375" style="2" customWidth="1"/>
    <col min="9749" max="9749" width="10.28515625" style="2" customWidth="1"/>
    <col min="9750" max="9750" width="15.28515625" style="2" customWidth="1"/>
    <col min="9751" max="9751" width="9.28515625" style="2" customWidth="1"/>
    <col min="9752" max="9753" width="11.42578125" style="2" customWidth="1"/>
    <col min="9754" max="9754" width="15.28515625" style="2" customWidth="1"/>
    <col min="9755" max="9755" width="9.28515625" style="2" customWidth="1"/>
    <col min="9756" max="9756" width="11.42578125" style="2" customWidth="1"/>
    <col min="9757" max="9759" width="9.140625" style="2" customWidth="1"/>
    <col min="9760" max="9760" width="10.28515625" style="2" customWidth="1"/>
    <col min="9761" max="9761" width="11.7109375" style="2" customWidth="1"/>
    <col min="9762" max="9981" width="9.140625" style="2"/>
    <col min="9982" max="9982" width="26.28515625" style="2" customWidth="1"/>
    <col min="9983" max="9984" width="0" style="2" hidden="1" customWidth="1"/>
    <col min="9985" max="9985" width="7.85546875" style="2" customWidth="1"/>
    <col min="9986" max="9986" width="0" style="2" hidden="1" customWidth="1"/>
    <col min="9987" max="9987" width="12.42578125" style="2" customWidth="1"/>
    <col min="9988" max="9989" width="0" style="2" hidden="1" customWidth="1"/>
    <col min="9990" max="9990" width="10.140625" style="2" customWidth="1"/>
    <col min="9991" max="9994" width="0" style="2" hidden="1" customWidth="1"/>
    <col min="9995" max="9995" width="8.140625" style="2" customWidth="1"/>
    <col min="9996" max="9996" width="9.85546875" style="2" customWidth="1"/>
    <col min="9997" max="9997" width="11.85546875" style="2" customWidth="1"/>
    <col min="9998" max="9999" width="0" style="2" hidden="1" customWidth="1"/>
    <col min="10000" max="10000" width="9.85546875" style="2" customWidth="1"/>
    <col min="10001" max="10001" width="10.140625" style="2" customWidth="1"/>
    <col min="10002" max="10002" width="11.42578125" style="2" customWidth="1"/>
    <col min="10003" max="10003" width="10.5703125" style="2" customWidth="1"/>
    <col min="10004" max="10004" width="10.7109375" style="2" customWidth="1"/>
    <col min="10005" max="10005" width="10.28515625" style="2" customWidth="1"/>
    <col min="10006" max="10006" width="15.28515625" style="2" customWidth="1"/>
    <col min="10007" max="10007" width="9.28515625" style="2" customWidth="1"/>
    <col min="10008" max="10009" width="11.42578125" style="2" customWidth="1"/>
    <col min="10010" max="10010" width="15.28515625" style="2" customWidth="1"/>
    <col min="10011" max="10011" width="9.28515625" style="2" customWidth="1"/>
    <col min="10012" max="10012" width="11.42578125" style="2" customWidth="1"/>
    <col min="10013" max="10015" width="9.140625" style="2" customWidth="1"/>
    <col min="10016" max="10016" width="10.28515625" style="2" customWidth="1"/>
    <col min="10017" max="10017" width="11.7109375" style="2" customWidth="1"/>
    <col min="10018" max="10237" width="9.140625" style="2"/>
    <col min="10238" max="10238" width="26.28515625" style="2" customWidth="1"/>
    <col min="10239" max="10240" width="0" style="2" hidden="1" customWidth="1"/>
    <col min="10241" max="10241" width="7.85546875" style="2" customWidth="1"/>
    <col min="10242" max="10242" width="0" style="2" hidden="1" customWidth="1"/>
    <col min="10243" max="10243" width="12.42578125" style="2" customWidth="1"/>
    <col min="10244" max="10245" width="0" style="2" hidden="1" customWidth="1"/>
    <col min="10246" max="10246" width="10.140625" style="2" customWidth="1"/>
    <col min="10247" max="10250" width="0" style="2" hidden="1" customWidth="1"/>
    <col min="10251" max="10251" width="8.140625" style="2" customWidth="1"/>
    <col min="10252" max="10252" width="9.85546875" style="2" customWidth="1"/>
    <col min="10253" max="10253" width="11.85546875" style="2" customWidth="1"/>
    <col min="10254" max="10255" width="0" style="2" hidden="1" customWidth="1"/>
    <col min="10256" max="10256" width="9.85546875" style="2" customWidth="1"/>
    <col min="10257" max="10257" width="10.140625" style="2" customWidth="1"/>
    <col min="10258" max="10258" width="11.42578125" style="2" customWidth="1"/>
    <col min="10259" max="10259" width="10.5703125" style="2" customWidth="1"/>
    <col min="10260" max="10260" width="10.7109375" style="2" customWidth="1"/>
    <col min="10261" max="10261" width="10.28515625" style="2" customWidth="1"/>
    <col min="10262" max="10262" width="15.28515625" style="2" customWidth="1"/>
    <col min="10263" max="10263" width="9.28515625" style="2" customWidth="1"/>
    <col min="10264" max="10265" width="11.42578125" style="2" customWidth="1"/>
    <col min="10266" max="10266" width="15.28515625" style="2" customWidth="1"/>
    <col min="10267" max="10267" width="9.28515625" style="2" customWidth="1"/>
    <col min="10268" max="10268" width="11.42578125" style="2" customWidth="1"/>
    <col min="10269" max="10271" width="9.140625" style="2" customWidth="1"/>
    <col min="10272" max="10272" width="10.28515625" style="2" customWidth="1"/>
    <col min="10273" max="10273" width="11.7109375" style="2" customWidth="1"/>
    <col min="10274" max="10493" width="9.140625" style="2"/>
    <col min="10494" max="10494" width="26.28515625" style="2" customWidth="1"/>
    <col min="10495" max="10496" width="0" style="2" hidden="1" customWidth="1"/>
    <col min="10497" max="10497" width="7.85546875" style="2" customWidth="1"/>
    <col min="10498" max="10498" width="0" style="2" hidden="1" customWidth="1"/>
    <col min="10499" max="10499" width="12.42578125" style="2" customWidth="1"/>
    <col min="10500" max="10501" width="0" style="2" hidden="1" customWidth="1"/>
    <col min="10502" max="10502" width="10.140625" style="2" customWidth="1"/>
    <col min="10503" max="10506" width="0" style="2" hidden="1" customWidth="1"/>
    <col min="10507" max="10507" width="8.140625" style="2" customWidth="1"/>
    <col min="10508" max="10508" width="9.85546875" style="2" customWidth="1"/>
    <col min="10509" max="10509" width="11.85546875" style="2" customWidth="1"/>
    <col min="10510" max="10511" width="0" style="2" hidden="1" customWidth="1"/>
    <col min="10512" max="10512" width="9.85546875" style="2" customWidth="1"/>
    <col min="10513" max="10513" width="10.140625" style="2" customWidth="1"/>
    <col min="10514" max="10514" width="11.42578125" style="2" customWidth="1"/>
    <col min="10515" max="10515" width="10.5703125" style="2" customWidth="1"/>
    <col min="10516" max="10516" width="10.7109375" style="2" customWidth="1"/>
    <col min="10517" max="10517" width="10.28515625" style="2" customWidth="1"/>
    <col min="10518" max="10518" width="15.28515625" style="2" customWidth="1"/>
    <col min="10519" max="10519" width="9.28515625" style="2" customWidth="1"/>
    <col min="10520" max="10521" width="11.42578125" style="2" customWidth="1"/>
    <col min="10522" max="10522" width="15.28515625" style="2" customWidth="1"/>
    <col min="10523" max="10523" width="9.28515625" style="2" customWidth="1"/>
    <col min="10524" max="10524" width="11.42578125" style="2" customWidth="1"/>
    <col min="10525" max="10527" width="9.140625" style="2" customWidth="1"/>
    <col min="10528" max="10528" width="10.28515625" style="2" customWidth="1"/>
    <col min="10529" max="10529" width="11.7109375" style="2" customWidth="1"/>
    <col min="10530" max="10749" width="9.140625" style="2"/>
    <col min="10750" max="10750" width="26.28515625" style="2" customWidth="1"/>
    <col min="10751" max="10752" width="0" style="2" hidden="1" customWidth="1"/>
    <col min="10753" max="10753" width="7.85546875" style="2" customWidth="1"/>
    <col min="10754" max="10754" width="0" style="2" hidden="1" customWidth="1"/>
    <col min="10755" max="10755" width="12.42578125" style="2" customWidth="1"/>
    <col min="10756" max="10757" width="0" style="2" hidden="1" customWidth="1"/>
    <col min="10758" max="10758" width="10.140625" style="2" customWidth="1"/>
    <col min="10759" max="10762" width="0" style="2" hidden="1" customWidth="1"/>
    <col min="10763" max="10763" width="8.140625" style="2" customWidth="1"/>
    <col min="10764" max="10764" width="9.85546875" style="2" customWidth="1"/>
    <col min="10765" max="10765" width="11.85546875" style="2" customWidth="1"/>
    <col min="10766" max="10767" width="0" style="2" hidden="1" customWidth="1"/>
    <col min="10768" max="10768" width="9.85546875" style="2" customWidth="1"/>
    <col min="10769" max="10769" width="10.140625" style="2" customWidth="1"/>
    <col min="10770" max="10770" width="11.42578125" style="2" customWidth="1"/>
    <col min="10771" max="10771" width="10.5703125" style="2" customWidth="1"/>
    <col min="10772" max="10772" width="10.7109375" style="2" customWidth="1"/>
    <col min="10773" max="10773" width="10.28515625" style="2" customWidth="1"/>
    <col min="10774" max="10774" width="15.28515625" style="2" customWidth="1"/>
    <col min="10775" max="10775" width="9.28515625" style="2" customWidth="1"/>
    <col min="10776" max="10777" width="11.42578125" style="2" customWidth="1"/>
    <col min="10778" max="10778" width="15.28515625" style="2" customWidth="1"/>
    <col min="10779" max="10779" width="9.28515625" style="2" customWidth="1"/>
    <col min="10780" max="10780" width="11.42578125" style="2" customWidth="1"/>
    <col min="10781" max="10783" width="9.140625" style="2" customWidth="1"/>
    <col min="10784" max="10784" width="10.28515625" style="2" customWidth="1"/>
    <col min="10785" max="10785" width="11.7109375" style="2" customWidth="1"/>
    <col min="10786" max="11005" width="9.140625" style="2"/>
    <col min="11006" max="11006" width="26.28515625" style="2" customWidth="1"/>
    <col min="11007" max="11008" width="0" style="2" hidden="1" customWidth="1"/>
    <col min="11009" max="11009" width="7.85546875" style="2" customWidth="1"/>
    <col min="11010" max="11010" width="0" style="2" hidden="1" customWidth="1"/>
    <col min="11011" max="11011" width="12.42578125" style="2" customWidth="1"/>
    <col min="11012" max="11013" width="0" style="2" hidden="1" customWidth="1"/>
    <col min="11014" max="11014" width="10.140625" style="2" customWidth="1"/>
    <col min="11015" max="11018" width="0" style="2" hidden="1" customWidth="1"/>
    <col min="11019" max="11019" width="8.140625" style="2" customWidth="1"/>
    <col min="11020" max="11020" width="9.85546875" style="2" customWidth="1"/>
    <col min="11021" max="11021" width="11.85546875" style="2" customWidth="1"/>
    <col min="11022" max="11023" width="0" style="2" hidden="1" customWidth="1"/>
    <col min="11024" max="11024" width="9.85546875" style="2" customWidth="1"/>
    <col min="11025" max="11025" width="10.140625" style="2" customWidth="1"/>
    <col min="11026" max="11026" width="11.42578125" style="2" customWidth="1"/>
    <col min="11027" max="11027" width="10.5703125" style="2" customWidth="1"/>
    <col min="11028" max="11028" width="10.7109375" style="2" customWidth="1"/>
    <col min="11029" max="11029" width="10.28515625" style="2" customWidth="1"/>
    <col min="11030" max="11030" width="15.28515625" style="2" customWidth="1"/>
    <col min="11031" max="11031" width="9.28515625" style="2" customWidth="1"/>
    <col min="11032" max="11033" width="11.42578125" style="2" customWidth="1"/>
    <col min="11034" max="11034" width="15.28515625" style="2" customWidth="1"/>
    <col min="11035" max="11035" width="9.28515625" style="2" customWidth="1"/>
    <col min="11036" max="11036" width="11.42578125" style="2" customWidth="1"/>
    <col min="11037" max="11039" width="9.140625" style="2" customWidth="1"/>
    <col min="11040" max="11040" width="10.28515625" style="2" customWidth="1"/>
    <col min="11041" max="11041" width="11.7109375" style="2" customWidth="1"/>
    <col min="11042" max="11261" width="9.140625" style="2"/>
    <col min="11262" max="11262" width="26.28515625" style="2" customWidth="1"/>
    <col min="11263" max="11264" width="0" style="2" hidden="1" customWidth="1"/>
    <col min="11265" max="11265" width="7.85546875" style="2" customWidth="1"/>
    <col min="11266" max="11266" width="0" style="2" hidden="1" customWidth="1"/>
    <col min="11267" max="11267" width="12.42578125" style="2" customWidth="1"/>
    <col min="11268" max="11269" width="0" style="2" hidden="1" customWidth="1"/>
    <col min="11270" max="11270" width="10.140625" style="2" customWidth="1"/>
    <col min="11271" max="11274" width="0" style="2" hidden="1" customWidth="1"/>
    <col min="11275" max="11275" width="8.140625" style="2" customWidth="1"/>
    <col min="11276" max="11276" width="9.85546875" style="2" customWidth="1"/>
    <col min="11277" max="11277" width="11.85546875" style="2" customWidth="1"/>
    <col min="11278" max="11279" width="0" style="2" hidden="1" customWidth="1"/>
    <col min="11280" max="11280" width="9.85546875" style="2" customWidth="1"/>
    <col min="11281" max="11281" width="10.140625" style="2" customWidth="1"/>
    <col min="11282" max="11282" width="11.42578125" style="2" customWidth="1"/>
    <col min="11283" max="11283" width="10.5703125" style="2" customWidth="1"/>
    <col min="11284" max="11284" width="10.7109375" style="2" customWidth="1"/>
    <col min="11285" max="11285" width="10.28515625" style="2" customWidth="1"/>
    <col min="11286" max="11286" width="15.28515625" style="2" customWidth="1"/>
    <col min="11287" max="11287" width="9.28515625" style="2" customWidth="1"/>
    <col min="11288" max="11289" width="11.42578125" style="2" customWidth="1"/>
    <col min="11290" max="11290" width="15.28515625" style="2" customWidth="1"/>
    <col min="11291" max="11291" width="9.28515625" style="2" customWidth="1"/>
    <col min="11292" max="11292" width="11.42578125" style="2" customWidth="1"/>
    <col min="11293" max="11295" width="9.140625" style="2" customWidth="1"/>
    <col min="11296" max="11296" width="10.28515625" style="2" customWidth="1"/>
    <col min="11297" max="11297" width="11.7109375" style="2" customWidth="1"/>
    <col min="11298" max="11517" width="9.140625" style="2"/>
    <col min="11518" max="11518" width="26.28515625" style="2" customWidth="1"/>
    <col min="11519" max="11520" width="0" style="2" hidden="1" customWidth="1"/>
    <col min="11521" max="11521" width="7.85546875" style="2" customWidth="1"/>
    <col min="11522" max="11522" width="0" style="2" hidden="1" customWidth="1"/>
    <col min="11523" max="11523" width="12.42578125" style="2" customWidth="1"/>
    <col min="11524" max="11525" width="0" style="2" hidden="1" customWidth="1"/>
    <col min="11526" max="11526" width="10.140625" style="2" customWidth="1"/>
    <col min="11527" max="11530" width="0" style="2" hidden="1" customWidth="1"/>
    <col min="11531" max="11531" width="8.140625" style="2" customWidth="1"/>
    <col min="11532" max="11532" width="9.85546875" style="2" customWidth="1"/>
    <col min="11533" max="11533" width="11.85546875" style="2" customWidth="1"/>
    <col min="11534" max="11535" width="0" style="2" hidden="1" customWidth="1"/>
    <col min="11536" max="11536" width="9.85546875" style="2" customWidth="1"/>
    <col min="11537" max="11537" width="10.140625" style="2" customWidth="1"/>
    <col min="11538" max="11538" width="11.42578125" style="2" customWidth="1"/>
    <col min="11539" max="11539" width="10.5703125" style="2" customWidth="1"/>
    <col min="11540" max="11540" width="10.7109375" style="2" customWidth="1"/>
    <col min="11541" max="11541" width="10.28515625" style="2" customWidth="1"/>
    <col min="11542" max="11542" width="15.28515625" style="2" customWidth="1"/>
    <col min="11543" max="11543" width="9.28515625" style="2" customWidth="1"/>
    <col min="11544" max="11545" width="11.42578125" style="2" customWidth="1"/>
    <col min="11546" max="11546" width="15.28515625" style="2" customWidth="1"/>
    <col min="11547" max="11547" width="9.28515625" style="2" customWidth="1"/>
    <col min="11548" max="11548" width="11.42578125" style="2" customWidth="1"/>
    <col min="11549" max="11551" width="9.140625" style="2" customWidth="1"/>
    <col min="11552" max="11552" width="10.28515625" style="2" customWidth="1"/>
    <col min="11553" max="11553" width="11.7109375" style="2" customWidth="1"/>
    <col min="11554" max="11773" width="9.140625" style="2"/>
    <col min="11774" max="11774" width="26.28515625" style="2" customWidth="1"/>
    <col min="11775" max="11776" width="0" style="2" hidden="1" customWidth="1"/>
    <col min="11777" max="11777" width="7.85546875" style="2" customWidth="1"/>
    <col min="11778" max="11778" width="0" style="2" hidden="1" customWidth="1"/>
    <col min="11779" max="11779" width="12.42578125" style="2" customWidth="1"/>
    <col min="11780" max="11781" width="0" style="2" hidden="1" customWidth="1"/>
    <col min="11782" max="11782" width="10.140625" style="2" customWidth="1"/>
    <col min="11783" max="11786" width="0" style="2" hidden="1" customWidth="1"/>
    <col min="11787" max="11787" width="8.140625" style="2" customWidth="1"/>
    <col min="11788" max="11788" width="9.85546875" style="2" customWidth="1"/>
    <col min="11789" max="11789" width="11.85546875" style="2" customWidth="1"/>
    <col min="11790" max="11791" width="0" style="2" hidden="1" customWidth="1"/>
    <col min="11792" max="11792" width="9.85546875" style="2" customWidth="1"/>
    <col min="11793" max="11793" width="10.140625" style="2" customWidth="1"/>
    <col min="11794" max="11794" width="11.42578125" style="2" customWidth="1"/>
    <col min="11795" max="11795" width="10.5703125" style="2" customWidth="1"/>
    <col min="11796" max="11796" width="10.7109375" style="2" customWidth="1"/>
    <col min="11797" max="11797" width="10.28515625" style="2" customWidth="1"/>
    <col min="11798" max="11798" width="15.28515625" style="2" customWidth="1"/>
    <col min="11799" max="11799" width="9.28515625" style="2" customWidth="1"/>
    <col min="11800" max="11801" width="11.42578125" style="2" customWidth="1"/>
    <col min="11802" max="11802" width="15.28515625" style="2" customWidth="1"/>
    <col min="11803" max="11803" width="9.28515625" style="2" customWidth="1"/>
    <col min="11804" max="11804" width="11.42578125" style="2" customWidth="1"/>
    <col min="11805" max="11807" width="9.140625" style="2" customWidth="1"/>
    <col min="11808" max="11808" width="10.28515625" style="2" customWidth="1"/>
    <col min="11809" max="11809" width="11.7109375" style="2" customWidth="1"/>
    <col min="11810" max="12029" width="9.140625" style="2"/>
    <col min="12030" max="12030" width="26.28515625" style="2" customWidth="1"/>
    <col min="12031" max="12032" width="0" style="2" hidden="1" customWidth="1"/>
    <col min="12033" max="12033" width="7.85546875" style="2" customWidth="1"/>
    <col min="12034" max="12034" width="0" style="2" hidden="1" customWidth="1"/>
    <col min="12035" max="12035" width="12.42578125" style="2" customWidth="1"/>
    <col min="12036" max="12037" width="0" style="2" hidden="1" customWidth="1"/>
    <col min="12038" max="12038" width="10.140625" style="2" customWidth="1"/>
    <col min="12039" max="12042" width="0" style="2" hidden="1" customWidth="1"/>
    <col min="12043" max="12043" width="8.140625" style="2" customWidth="1"/>
    <col min="12044" max="12044" width="9.85546875" style="2" customWidth="1"/>
    <col min="12045" max="12045" width="11.85546875" style="2" customWidth="1"/>
    <col min="12046" max="12047" width="0" style="2" hidden="1" customWidth="1"/>
    <col min="12048" max="12048" width="9.85546875" style="2" customWidth="1"/>
    <col min="12049" max="12049" width="10.140625" style="2" customWidth="1"/>
    <col min="12050" max="12050" width="11.42578125" style="2" customWidth="1"/>
    <col min="12051" max="12051" width="10.5703125" style="2" customWidth="1"/>
    <col min="12052" max="12052" width="10.7109375" style="2" customWidth="1"/>
    <col min="12053" max="12053" width="10.28515625" style="2" customWidth="1"/>
    <col min="12054" max="12054" width="15.28515625" style="2" customWidth="1"/>
    <col min="12055" max="12055" width="9.28515625" style="2" customWidth="1"/>
    <col min="12056" max="12057" width="11.42578125" style="2" customWidth="1"/>
    <col min="12058" max="12058" width="15.28515625" style="2" customWidth="1"/>
    <col min="12059" max="12059" width="9.28515625" style="2" customWidth="1"/>
    <col min="12060" max="12060" width="11.42578125" style="2" customWidth="1"/>
    <col min="12061" max="12063" width="9.140625" style="2" customWidth="1"/>
    <col min="12064" max="12064" width="10.28515625" style="2" customWidth="1"/>
    <col min="12065" max="12065" width="11.7109375" style="2" customWidth="1"/>
    <col min="12066" max="12285" width="9.140625" style="2"/>
    <col min="12286" max="12286" width="26.28515625" style="2" customWidth="1"/>
    <col min="12287" max="12288" width="0" style="2" hidden="1" customWidth="1"/>
    <col min="12289" max="12289" width="7.85546875" style="2" customWidth="1"/>
    <col min="12290" max="12290" width="0" style="2" hidden="1" customWidth="1"/>
    <col min="12291" max="12291" width="12.42578125" style="2" customWidth="1"/>
    <col min="12292" max="12293" width="0" style="2" hidden="1" customWidth="1"/>
    <col min="12294" max="12294" width="10.140625" style="2" customWidth="1"/>
    <col min="12295" max="12298" width="0" style="2" hidden="1" customWidth="1"/>
    <col min="12299" max="12299" width="8.140625" style="2" customWidth="1"/>
    <col min="12300" max="12300" width="9.85546875" style="2" customWidth="1"/>
    <col min="12301" max="12301" width="11.85546875" style="2" customWidth="1"/>
    <col min="12302" max="12303" width="0" style="2" hidden="1" customWidth="1"/>
    <col min="12304" max="12304" width="9.85546875" style="2" customWidth="1"/>
    <col min="12305" max="12305" width="10.140625" style="2" customWidth="1"/>
    <col min="12306" max="12306" width="11.42578125" style="2" customWidth="1"/>
    <col min="12307" max="12307" width="10.5703125" style="2" customWidth="1"/>
    <col min="12308" max="12308" width="10.7109375" style="2" customWidth="1"/>
    <col min="12309" max="12309" width="10.28515625" style="2" customWidth="1"/>
    <col min="12310" max="12310" width="15.28515625" style="2" customWidth="1"/>
    <col min="12311" max="12311" width="9.28515625" style="2" customWidth="1"/>
    <col min="12312" max="12313" width="11.42578125" style="2" customWidth="1"/>
    <col min="12314" max="12314" width="15.28515625" style="2" customWidth="1"/>
    <col min="12315" max="12315" width="9.28515625" style="2" customWidth="1"/>
    <col min="12316" max="12316" width="11.42578125" style="2" customWidth="1"/>
    <col min="12317" max="12319" width="9.140625" style="2" customWidth="1"/>
    <col min="12320" max="12320" width="10.28515625" style="2" customWidth="1"/>
    <col min="12321" max="12321" width="11.7109375" style="2" customWidth="1"/>
    <col min="12322" max="12541" width="9.140625" style="2"/>
    <col min="12542" max="12542" width="26.28515625" style="2" customWidth="1"/>
    <col min="12543" max="12544" width="0" style="2" hidden="1" customWidth="1"/>
    <col min="12545" max="12545" width="7.85546875" style="2" customWidth="1"/>
    <col min="12546" max="12546" width="0" style="2" hidden="1" customWidth="1"/>
    <col min="12547" max="12547" width="12.42578125" style="2" customWidth="1"/>
    <col min="12548" max="12549" width="0" style="2" hidden="1" customWidth="1"/>
    <col min="12550" max="12550" width="10.140625" style="2" customWidth="1"/>
    <col min="12551" max="12554" width="0" style="2" hidden="1" customWidth="1"/>
    <col min="12555" max="12555" width="8.140625" style="2" customWidth="1"/>
    <col min="12556" max="12556" width="9.85546875" style="2" customWidth="1"/>
    <col min="12557" max="12557" width="11.85546875" style="2" customWidth="1"/>
    <col min="12558" max="12559" width="0" style="2" hidden="1" customWidth="1"/>
    <col min="12560" max="12560" width="9.85546875" style="2" customWidth="1"/>
    <col min="12561" max="12561" width="10.140625" style="2" customWidth="1"/>
    <col min="12562" max="12562" width="11.42578125" style="2" customWidth="1"/>
    <col min="12563" max="12563" width="10.5703125" style="2" customWidth="1"/>
    <col min="12564" max="12564" width="10.7109375" style="2" customWidth="1"/>
    <col min="12565" max="12565" width="10.28515625" style="2" customWidth="1"/>
    <col min="12566" max="12566" width="15.28515625" style="2" customWidth="1"/>
    <col min="12567" max="12567" width="9.28515625" style="2" customWidth="1"/>
    <col min="12568" max="12569" width="11.42578125" style="2" customWidth="1"/>
    <col min="12570" max="12570" width="15.28515625" style="2" customWidth="1"/>
    <col min="12571" max="12571" width="9.28515625" style="2" customWidth="1"/>
    <col min="12572" max="12572" width="11.42578125" style="2" customWidth="1"/>
    <col min="12573" max="12575" width="9.140625" style="2" customWidth="1"/>
    <col min="12576" max="12576" width="10.28515625" style="2" customWidth="1"/>
    <col min="12577" max="12577" width="11.7109375" style="2" customWidth="1"/>
    <col min="12578" max="12797" width="9.140625" style="2"/>
    <col min="12798" max="12798" width="26.28515625" style="2" customWidth="1"/>
    <col min="12799" max="12800" width="0" style="2" hidden="1" customWidth="1"/>
    <col min="12801" max="12801" width="7.85546875" style="2" customWidth="1"/>
    <col min="12802" max="12802" width="0" style="2" hidden="1" customWidth="1"/>
    <col min="12803" max="12803" width="12.42578125" style="2" customWidth="1"/>
    <col min="12804" max="12805" width="0" style="2" hidden="1" customWidth="1"/>
    <col min="12806" max="12806" width="10.140625" style="2" customWidth="1"/>
    <col min="12807" max="12810" width="0" style="2" hidden="1" customWidth="1"/>
    <col min="12811" max="12811" width="8.140625" style="2" customWidth="1"/>
    <col min="12812" max="12812" width="9.85546875" style="2" customWidth="1"/>
    <col min="12813" max="12813" width="11.85546875" style="2" customWidth="1"/>
    <col min="12814" max="12815" width="0" style="2" hidden="1" customWidth="1"/>
    <col min="12816" max="12816" width="9.85546875" style="2" customWidth="1"/>
    <col min="12817" max="12817" width="10.140625" style="2" customWidth="1"/>
    <col min="12818" max="12818" width="11.42578125" style="2" customWidth="1"/>
    <col min="12819" max="12819" width="10.5703125" style="2" customWidth="1"/>
    <col min="12820" max="12820" width="10.7109375" style="2" customWidth="1"/>
    <col min="12821" max="12821" width="10.28515625" style="2" customWidth="1"/>
    <col min="12822" max="12822" width="15.28515625" style="2" customWidth="1"/>
    <col min="12823" max="12823" width="9.28515625" style="2" customWidth="1"/>
    <col min="12824" max="12825" width="11.42578125" style="2" customWidth="1"/>
    <col min="12826" max="12826" width="15.28515625" style="2" customWidth="1"/>
    <col min="12827" max="12827" width="9.28515625" style="2" customWidth="1"/>
    <col min="12828" max="12828" width="11.42578125" style="2" customWidth="1"/>
    <col min="12829" max="12831" width="9.140625" style="2" customWidth="1"/>
    <col min="12832" max="12832" width="10.28515625" style="2" customWidth="1"/>
    <col min="12833" max="12833" width="11.7109375" style="2" customWidth="1"/>
    <col min="12834" max="13053" width="9.140625" style="2"/>
    <col min="13054" max="13054" width="26.28515625" style="2" customWidth="1"/>
    <col min="13055" max="13056" width="0" style="2" hidden="1" customWidth="1"/>
    <col min="13057" max="13057" width="7.85546875" style="2" customWidth="1"/>
    <col min="13058" max="13058" width="0" style="2" hidden="1" customWidth="1"/>
    <col min="13059" max="13059" width="12.42578125" style="2" customWidth="1"/>
    <col min="13060" max="13061" width="0" style="2" hidden="1" customWidth="1"/>
    <col min="13062" max="13062" width="10.140625" style="2" customWidth="1"/>
    <col min="13063" max="13066" width="0" style="2" hidden="1" customWidth="1"/>
    <col min="13067" max="13067" width="8.140625" style="2" customWidth="1"/>
    <col min="13068" max="13068" width="9.85546875" style="2" customWidth="1"/>
    <col min="13069" max="13069" width="11.85546875" style="2" customWidth="1"/>
    <col min="13070" max="13071" width="0" style="2" hidden="1" customWidth="1"/>
    <col min="13072" max="13072" width="9.85546875" style="2" customWidth="1"/>
    <col min="13073" max="13073" width="10.140625" style="2" customWidth="1"/>
    <col min="13074" max="13074" width="11.42578125" style="2" customWidth="1"/>
    <col min="13075" max="13075" width="10.5703125" style="2" customWidth="1"/>
    <col min="13076" max="13076" width="10.7109375" style="2" customWidth="1"/>
    <col min="13077" max="13077" width="10.28515625" style="2" customWidth="1"/>
    <col min="13078" max="13078" width="15.28515625" style="2" customWidth="1"/>
    <col min="13079" max="13079" width="9.28515625" style="2" customWidth="1"/>
    <col min="13080" max="13081" width="11.42578125" style="2" customWidth="1"/>
    <col min="13082" max="13082" width="15.28515625" style="2" customWidth="1"/>
    <col min="13083" max="13083" width="9.28515625" style="2" customWidth="1"/>
    <col min="13084" max="13084" width="11.42578125" style="2" customWidth="1"/>
    <col min="13085" max="13087" width="9.140625" style="2" customWidth="1"/>
    <col min="13088" max="13088" width="10.28515625" style="2" customWidth="1"/>
    <col min="13089" max="13089" width="11.7109375" style="2" customWidth="1"/>
    <col min="13090" max="13309" width="9.140625" style="2"/>
    <col min="13310" max="13310" width="26.28515625" style="2" customWidth="1"/>
    <col min="13311" max="13312" width="0" style="2" hidden="1" customWidth="1"/>
    <col min="13313" max="13313" width="7.85546875" style="2" customWidth="1"/>
    <col min="13314" max="13314" width="0" style="2" hidden="1" customWidth="1"/>
    <col min="13315" max="13315" width="12.42578125" style="2" customWidth="1"/>
    <col min="13316" max="13317" width="0" style="2" hidden="1" customWidth="1"/>
    <col min="13318" max="13318" width="10.140625" style="2" customWidth="1"/>
    <col min="13319" max="13322" width="0" style="2" hidden="1" customWidth="1"/>
    <col min="13323" max="13323" width="8.140625" style="2" customWidth="1"/>
    <col min="13324" max="13324" width="9.85546875" style="2" customWidth="1"/>
    <col min="13325" max="13325" width="11.85546875" style="2" customWidth="1"/>
    <col min="13326" max="13327" width="0" style="2" hidden="1" customWidth="1"/>
    <col min="13328" max="13328" width="9.85546875" style="2" customWidth="1"/>
    <col min="13329" max="13329" width="10.140625" style="2" customWidth="1"/>
    <col min="13330" max="13330" width="11.42578125" style="2" customWidth="1"/>
    <col min="13331" max="13331" width="10.5703125" style="2" customWidth="1"/>
    <col min="13332" max="13332" width="10.7109375" style="2" customWidth="1"/>
    <col min="13333" max="13333" width="10.28515625" style="2" customWidth="1"/>
    <col min="13334" max="13334" width="15.28515625" style="2" customWidth="1"/>
    <col min="13335" max="13335" width="9.28515625" style="2" customWidth="1"/>
    <col min="13336" max="13337" width="11.42578125" style="2" customWidth="1"/>
    <col min="13338" max="13338" width="15.28515625" style="2" customWidth="1"/>
    <col min="13339" max="13339" width="9.28515625" style="2" customWidth="1"/>
    <col min="13340" max="13340" width="11.42578125" style="2" customWidth="1"/>
    <col min="13341" max="13343" width="9.140625" style="2" customWidth="1"/>
    <col min="13344" max="13344" width="10.28515625" style="2" customWidth="1"/>
    <col min="13345" max="13345" width="11.7109375" style="2" customWidth="1"/>
    <col min="13346" max="13565" width="9.140625" style="2"/>
    <col min="13566" max="13566" width="26.28515625" style="2" customWidth="1"/>
    <col min="13567" max="13568" width="0" style="2" hidden="1" customWidth="1"/>
    <col min="13569" max="13569" width="7.85546875" style="2" customWidth="1"/>
    <col min="13570" max="13570" width="0" style="2" hidden="1" customWidth="1"/>
    <col min="13571" max="13571" width="12.42578125" style="2" customWidth="1"/>
    <col min="13572" max="13573" width="0" style="2" hidden="1" customWidth="1"/>
    <col min="13574" max="13574" width="10.140625" style="2" customWidth="1"/>
    <col min="13575" max="13578" width="0" style="2" hidden="1" customWidth="1"/>
    <col min="13579" max="13579" width="8.140625" style="2" customWidth="1"/>
    <col min="13580" max="13580" width="9.85546875" style="2" customWidth="1"/>
    <col min="13581" max="13581" width="11.85546875" style="2" customWidth="1"/>
    <col min="13582" max="13583" width="0" style="2" hidden="1" customWidth="1"/>
    <col min="13584" max="13584" width="9.85546875" style="2" customWidth="1"/>
    <col min="13585" max="13585" width="10.140625" style="2" customWidth="1"/>
    <col min="13586" max="13586" width="11.42578125" style="2" customWidth="1"/>
    <col min="13587" max="13587" width="10.5703125" style="2" customWidth="1"/>
    <col min="13588" max="13588" width="10.7109375" style="2" customWidth="1"/>
    <col min="13589" max="13589" width="10.28515625" style="2" customWidth="1"/>
    <col min="13590" max="13590" width="15.28515625" style="2" customWidth="1"/>
    <col min="13591" max="13591" width="9.28515625" style="2" customWidth="1"/>
    <col min="13592" max="13593" width="11.42578125" style="2" customWidth="1"/>
    <col min="13594" max="13594" width="15.28515625" style="2" customWidth="1"/>
    <col min="13595" max="13595" width="9.28515625" style="2" customWidth="1"/>
    <col min="13596" max="13596" width="11.42578125" style="2" customWidth="1"/>
    <col min="13597" max="13599" width="9.140625" style="2" customWidth="1"/>
    <col min="13600" max="13600" width="10.28515625" style="2" customWidth="1"/>
    <col min="13601" max="13601" width="11.7109375" style="2" customWidth="1"/>
    <col min="13602" max="13821" width="9.140625" style="2"/>
    <col min="13822" max="13822" width="26.28515625" style="2" customWidth="1"/>
    <col min="13823" max="13824" width="0" style="2" hidden="1" customWidth="1"/>
    <col min="13825" max="13825" width="7.85546875" style="2" customWidth="1"/>
    <col min="13826" max="13826" width="0" style="2" hidden="1" customWidth="1"/>
    <col min="13827" max="13827" width="12.42578125" style="2" customWidth="1"/>
    <col min="13828" max="13829" width="0" style="2" hidden="1" customWidth="1"/>
    <col min="13830" max="13830" width="10.140625" style="2" customWidth="1"/>
    <col min="13831" max="13834" width="0" style="2" hidden="1" customWidth="1"/>
    <col min="13835" max="13835" width="8.140625" style="2" customWidth="1"/>
    <col min="13836" max="13836" width="9.85546875" style="2" customWidth="1"/>
    <col min="13837" max="13837" width="11.85546875" style="2" customWidth="1"/>
    <col min="13838" max="13839" width="0" style="2" hidden="1" customWidth="1"/>
    <col min="13840" max="13840" width="9.85546875" style="2" customWidth="1"/>
    <col min="13841" max="13841" width="10.140625" style="2" customWidth="1"/>
    <col min="13842" max="13842" width="11.42578125" style="2" customWidth="1"/>
    <col min="13843" max="13843" width="10.5703125" style="2" customWidth="1"/>
    <col min="13844" max="13844" width="10.7109375" style="2" customWidth="1"/>
    <col min="13845" max="13845" width="10.28515625" style="2" customWidth="1"/>
    <col min="13846" max="13846" width="15.28515625" style="2" customWidth="1"/>
    <col min="13847" max="13847" width="9.28515625" style="2" customWidth="1"/>
    <col min="13848" max="13849" width="11.42578125" style="2" customWidth="1"/>
    <col min="13850" max="13850" width="15.28515625" style="2" customWidth="1"/>
    <col min="13851" max="13851" width="9.28515625" style="2" customWidth="1"/>
    <col min="13852" max="13852" width="11.42578125" style="2" customWidth="1"/>
    <col min="13853" max="13855" width="9.140625" style="2" customWidth="1"/>
    <col min="13856" max="13856" width="10.28515625" style="2" customWidth="1"/>
    <col min="13857" max="13857" width="11.7109375" style="2" customWidth="1"/>
    <col min="13858" max="14077" width="9.140625" style="2"/>
    <col min="14078" max="14078" width="26.28515625" style="2" customWidth="1"/>
    <col min="14079" max="14080" width="0" style="2" hidden="1" customWidth="1"/>
    <col min="14081" max="14081" width="7.85546875" style="2" customWidth="1"/>
    <col min="14082" max="14082" width="0" style="2" hidden="1" customWidth="1"/>
    <col min="14083" max="14083" width="12.42578125" style="2" customWidth="1"/>
    <col min="14084" max="14085" width="0" style="2" hidden="1" customWidth="1"/>
    <col min="14086" max="14086" width="10.140625" style="2" customWidth="1"/>
    <col min="14087" max="14090" width="0" style="2" hidden="1" customWidth="1"/>
    <col min="14091" max="14091" width="8.140625" style="2" customWidth="1"/>
    <col min="14092" max="14092" width="9.85546875" style="2" customWidth="1"/>
    <col min="14093" max="14093" width="11.85546875" style="2" customWidth="1"/>
    <col min="14094" max="14095" width="0" style="2" hidden="1" customWidth="1"/>
    <col min="14096" max="14096" width="9.85546875" style="2" customWidth="1"/>
    <col min="14097" max="14097" width="10.140625" style="2" customWidth="1"/>
    <col min="14098" max="14098" width="11.42578125" style="2" customWidth="1"/>
    <col min="14099" max="14099" width="10.5703125" style="2" customWidth="1"/>
    <col min="14100" max="14100" width="10.7109375" style="2" customWidth="1"/>
    <col min="14101" max="14101" width="10.28515625" style="2" customWidth="1"/>
    <col min="14102" max="14102" width="15.28515625" style="2" customWidth="1"/>
    <col min="14103" max="14103" width="9.28515625" style="2" customWidth="1"/>
    <col min="14104" max="14105" width="11.42578125" style="2" customWidth="1"/>
    <col min="14106" max="14106" width="15.28515625" style="2" customWidth="1"/>
    <col min="14107" max="14107" width="9.28515625" style="2" customWidth="1"/>
    <col min="14108" max="14108" width="11.42578125" style="2" customWidth="1"/>
    <col min="14109" max="14111" width="9.140625" style="2" customWidth="1"/>
    <col min="14112" max="14112" width="10.28515625" style="2" customWidth="1"/>
    <col min="14113" max="14113" width="11.7109375" style="2" customWidth="1"/>
    <col min="14114" max="14333" width="9.140625" style="2"/>
    <col min="14334" max="14334" width="26.28515625" style="2" customWidth="1"/>
    <col min="14335" max="14336" width="0" style="2" hidden="1" customWidth="1"/>
    <col min="14337" max="14337" width="7.85546875" style="2" customWidth="1"/>
    <col min="14338" max="14338" width="0" style="2" hidden="1" customWidth="1"/>
    <col min="14339" max="14339" width="12.42578125" style="2" customWidth="1"/>
    <col min="14340" max="14341" width="0" style="2" hidden="1" customWidth="1"/>
    <col min="14342" max="14342" width="10.140625" style="2" customWidth="1"/>
    <col min="14343" max="14346" width="0" style="2" hidden="1" customWidth="1"/>
    <col min="14347" max="14347" width="8.140625" style="2" customWidth="1"/>
    <col min="14348" max="14348" width="9.85546875" style="2" customWidth="1"/>
    <col min="14349" max="14349" width="11.85546875" style="2" customWidth="1"/>
    <col min="14350" max="14351" width="0" style="2" hidden="1" customWidth="1"/>
    <col min="14352" max="14352" width="9.85546875" style="2" customWidth="1"/>
    <col min="14353" max="14353" width="10.140625" style="2" customWidth="1"/>
    <col min="14354" max="14354" width="11.42578125" style="2" customWidth="1"/>
    <col min="14355" max="14355" width="10.5703125" style="2" customWidth="1"/>
    <col min="14356" max="14356" width="10.7109375" style="2" customWidth="1"/>
    <col min="14357" max="14357" width="10.28515625" style="2" customWidth="1"/>
    <col min="14358" max="14358" width="15.28515625" style="2" customWidth="1"/>
    <col min="14359" max="14359" width="9.28515625" style="2" customWidth="1"/>
    <col min="14360" max="14361" width="11.42578125" style="2" customWidth="1"/>
    <col min="14362" max="14362" width="15.28515625" style="2" customWidth="1"/>
    <col min="14363" max="14363" width="9.28515625" style="2" customWidth="1"/>
    <col min="14364" max="14364" width="11.42578125" style="2" customWidth="1"/>
    <col min="14365" max="14367" width="9.140625" style="2" customWidth="1"/>
    <col min="14368" max="14368" width="10.28515625" style="2" customWidth="1"/>
    <col min="14369" max="14369" width="11.7109375" style="2" customWidth="1"/>
    <col min="14370" max="14589" width="9.140625" style="2"/>
    <col min="14590" max="14590" width="26.28515625" style="2" customWidth="1"/>
    <col min="14591" max="14592" width="0" style="2" hidden="1" customWidth="1"/>
    <col min="14593" max="14593" width="7.85546875" style="2" customWidth="1"/>
    <col min="14594" max="14594" width="0" style="2" hidden="1" customWidth="1"/>
    <col min="14595" max="14595" width="12.42578125" style="2" customWidth="1"/>
    <col min="14596" max="14597" width="0" style="2" hidden="1" customWidth="1"/>
    <col min="14598" max="14598" width="10.140625" style="2" customWidth="1"/>
    <col min="14599" max="14602" width="0" style="2" hidden="1" customWidth="1"/>
    <col min="14603" max="14603" width="8.140625" style="2" customWidth="1"/>
    <col min="14604" max="14604" width="9.85546875" style="2" customWidth="1"/>
    <col min="14605" max="14605" width="11.85546875" style="2" customWidth="1"/>
    <col min="14606" max="14607" width="0" style="2" hidden="1" customWidth="1"/>
    <col min="14608" max="14608" width="9.85546875" style="2" customWidth="1"/>
    <col min="14609" max="14609" width="10.140625" style="2" customWidth="1"/>
    <col min="14610" max="14610" width="11.42578125" style="2" customWidth="1"/>
    <col min="14611" max="14611" width="10.5703125" style="2" customWidth="1"/>
    <col min="14612" max="14612" width="10.7109375" style="2" customWidth="1"/>
    <col min="14613" max="14613" width="10.28515625" style="2" customWidth="1"/>
    <col min="14614" max="14614" width="15.28515625" style="2" customWidth="1"/>
    <col min="14615" max="14615" width="9.28515625" style="2" customWidth="1"/>
    <col min="14616" max="14617" width="11.42578125" style="2" customWidth="1"/>
    <col min="14618" max="14618" width="15.28515625" style="2" customWidth="1"/>
    <col min="14619" max="14619" width="9.28515625" style="2" customWidth="1"/>
    <col min="14620" max="14620" width="11.42578125" style="2" customWidth="1"/>
    <col min="14621" max="14623" width="9.140625" style="2" customWidth="1"/>
    <col min="14624" max="14624" width="10.28515625" style="2" customWidth="1"/>
    <col min="14625" max="14625" width="11.7109375" style="2" customWidth="1"/>
    <col min="14626" max="14845" width="9.140625" style="2"/>
    <col min="14846" max="14846" width="26.28515625" style="2" customWidth="1"/>
    <col min="14847" max="14848" width="0" style="2" hidden="1" customWidth="1"/>
    <col min="14849" max="14849" width="7.85546875" style="2" customWidth="1"/>
    <col min="14850" max="14850" width="0" style="2" hidden="1" customWidth="1"/>
    <col min="14851" max="14851" width="12.42578125" style="2" customWidth="1"/>
    <col min="14852" max="14853" width="0" style="2" hidden="1" customWidth="1"/>
    <col min="14854" max="14854" width="10.140625" style="2" customWidth="1"/>
    <col min="14855" max="14858" width="0" style="2" hidden="1" customWidth="1"/>
    <col min="14859" max="14859" width="8.140625" style="2" customWidth="1"/>
    <col min="14860" max="14860" width="9.85546875" style="2" customWidth="1"/>
    <col min="14861" max="14861" width="11.85546875" style="2" customWidth="1"/>
    <col min="14862" max="14863" width="0" style="2" hidden="1" customWidth="1"/>
    <col min="14864" max="14864" width="9.85546875" style="2" customWidth="1"/>
    <col min="14865" max="14865" width="10.140625" style="2" customWidth="1"/>
    <col min="14866" max="14866" width="11.42578125" style="2" customWidth="1"/>
    <col min="14867" max="14867" width="10.5703125" style="2" customWidth="1"/>
    <col min="14868" max="14868" width="10.7109375" style="2" customWidth="1"/>
    <col min="14869" max="14869" width="10.28515625" style="2" customWidth="1"/>
    <col min="14870" max="14870" width="15.28515625" style="2" customWidth="1"/>
    <col min="14871" max="14871" width="9.28515625" style="2" customWidth="1"/>
    <col min="14872" max="14873" width="11.42578125" style="2" customWidth="1"/>
    <col min="14874" max="14874" width="15.28515625" style="2" customWidth="1"/>
    <col min="14875" max="14875" width="9.28515625" style="2" customWidth="1"/>
    <col min="14876" max="14876" width="11.42578125" style="2" customWidth="1"/>
    <col min="14877" max="14879" width="9.140625" style="2" customWidth="1"/>
    <col min="14880" max="14880" width="10.28515625" style="2" customWidth="1"/>
    <col min="14881" max="14881" width="11.7109375" style="2" customWidth="1"/>
    <col min="14882" max="15101" width="9.140625" style="2"/>
    <col min="15102" max="15102" width="26.28515625" style="2" customWidth="1"/>
    <col min="15103" max="15104" width="0" style="2" hidden="1" customWidth="1"/>
    <col min="15105" max="15105" width="7.85546875" style="2" customWidth="1"/>
    <col min="15106" max="15106" width="0" style="2" hidden="1" customWidth="1"/>
    <col min="15107" max="15107" width="12.42578125" style="2" customWidth="1"/>
    <col min="15108" max="15109" width="0" style="2" hidden="1" customWidth="1"/>
    <col min="15110" max="15110" width="10.140625" style="2" customWidth="1"/>
    <col min="15111" max="15114" width="0" style="2" hidden="1" customWidth="1"/>
    <col min="15115" max="15115" width="8.140625" style="2" customWidth="1"/>
    <col min="15116" max="15116" width="9.85546875" style="2" customWidth="1"/>
    <col min="15117" max="15117" width="11.85546875" style="2" customWidth="1"/>
    <col min="15118" max="15119" width="0" style="2" hidden="1" customWidth="1"/>
    <col min="15120" max="15120" width="9.85546875" style="2" customWidth="1"/>
    <col min="15121" max="15121" width="10.140625" style="2" customWidth="1"/>
    <col min="15122" max="15122" width="11.42578125" style="2" customWidth="1"/>
    <col min="15123" max="15123" width="10.5703125" style="2" customWidth="1"/>
    <col min="15124" max="15124" width="10.7109375" style="2" customWidth="1"/>
    <col min="15125" max="15125" width="10.28515625" style="2" customWidth="1"/>
    <col min="15126" max="15126" width="15.28515625" style="2" customWidth="1"/>
    <col min="15127" max="15127" width="9.28515625" style="2" customWidth="1"/>
    <col min="15128" max="15129" width="11.42578125" style="2" customWidth="1"/>
    <col min="15130" max="15130" width="15.28515625" style="2" customWidth="1"/>
    <col min="15131" max="15131" width="9.28515625" style="2" customWidth="1"/>
    <col min="15132" max="15132" width="11.42578125" style="2" customWidth="1"/>
    <col min="15133" max="15135" width="9.140625" style="2" customWidth="1"/>
    <col min="15136" max="15136" width="10.28515625" style="2" customWidth="1"/>
    <col min="15137" max="15137" width="11.7109375" style="2" customWidth="1"/>
    <col min="15138" max="15357" width="9.140625" style="2"/>
    <col min="15358" max="15358" width="26.28515625" style="2" customWidth="1"/>
    <col min="15359" max="15360" width="0" style="2" hidden="1" customWidth="1"/>
    <col min="15361" max="15361" width="7.85546875" style="2" customWidth="1"/>
    <col min="15362" max="15362" width="0" style="2" hidden="1" customWidth="1"/>
    <col min="15363" max="15363" width="12.42578125" style="2" customWidth="1"/>
    <col min="15364" max="15365" width="0" style="2" hidden="1" customWidth="1"/>
    <col min="15366" max="15366" width="10.140625" style="2" customWidth="1"/>
    <col min="15367" max="15370" width="0" style="2" hidden="1" customWidth="1"/>
    <col min="15371" max="15371" width="8.140625" style="2" customWidth="1"/>
    <col min="15372" max="15372" width="9.85546875" style="2" customWidth="1"/>
    <col min="15373" max="15373" width="11.85546875" style="2" customWidth="1"/>
    <col min="15374" max="15375" width="0" style="2" hidden="1" customWidth="1"/>
    <col min="15376" max="15376" width="9.85546875" style="2" customWidth="1"/>
    <col min="15377" max="15377" width="10.140625" style="2" customWidth="1"/>
    <col min="15378" max="15378" width="11.42578125" style="2" customWidth="1"/>
    <col min="15379" max="15379" width="10.5703125" style="2" customWidth="1"/>
    <col min="15380" max="15380" width="10.7109375" style="2" customWidth="1"/>
    <col min="15381" max="15381" width="10.28515625" style="2" customWidth="1"/>
    <col min="15382" max="15382" width="15.28515625" style="2" customWidth="1"/>
    <col min="15383" max="15383" width="9.28515625" style="2" customWidth="1"/>
    <col min="15384" max="15385" width="11.42578125" style="2" customWidth="1"/>
    <col min="15386" max="15386" width="15.28515625" style="2" customWidth="1"/>
    <col min="15387" max="15387" width="9.28515625" style="2" customWidth="1"/>
    <col min="15388" max="15388" width="11.42578125" style="2" customWidth="1"/>
    <col min="15389" max="15391" width="9.140625" style="2" customWidth="1"/>
    <col min="15392" max="15392" width="10.28515625" style="2" customWidth="1"/>
    <col min="15393" max="15393" width="11.7109375" style="2" customWidth="1"/>
    <col min="15394" max="15613" width="9.140625" style="2"/>
    <col min="15614" max="15614" width="26.28515625" style="2" customWidth="1"/>
    <col min="15615" max="15616" width="0" style="2" hidden="1" customWidth="1"/>
    <col min="15617" max="15617" width="7.85546875" style="2" customWidth="1"/>
    <col min="15618" max="15618" width="0" style="2" hidden="1" customWidth="1"/>
    <col min="15619" max="15619" width="12.42578125" style="2" customWidth="1"/>
    <col min="15620" max="15621" width="0" style="2" hidden="1" customWidth="1"/>
    <col min="15622" max="15622" width="10.140625" style="2" customWidth="1"/>
    <col min="15623" max="15626" width="0" style="2" hidden="1" customWidth="1"/>
    <col min="15627" max="15627" width="8.140625" style="2" customWidth="1"/>
    <col min="15628" max="15628" width="9.85546875" style="2" customWidth="1"/>
    <col min="15629" max="15629" width="11.85546875" style="2" customWidth="1"/>
    <col min="15630" max="15631" width="0" style="2" hidden="1" customWidth="1"/>
    <col min="15632" max="15632" width="9.85546875" style="2" customWidth="1"/>
    <col min="15633" max="15633" width="10.140625" style="2" customWidth="1"/>
    <col min="15634" max="15634" width="11.42578125" style="2" customWidth="1"/>
    <col min="15635" max="15635" width="10.5703125" style="2" customWidth="1"/>
    <col min="15636" max="15636" width="10.7109375" style="2" customWidth="1"/>
    <col min="15637" max="15637" width="10.28515625" style="2" customWidth="1"/>
    <col min="15638" max="15638" width="15.28515625" style="2" customWidth="1"/>
    <col min="15639" max="15639" width="9.28515625" style="2" customWidth="1"/>
    <col min="15640" max="15641" width="11.42578125" style="2" customWidth="1"/>
    <col min="15642" max="15642" width="15.28515625" style="2" customWidth="1"/>
    <col min="15643" max="15643" width="9.28515625" style="2" customWidth="1"/>
    <col min="15644" max="15644" width="11.42578125" style="2" customWidth="1"/>
    <col min="15645" max="15647" width="9.140625" style="2" customWidth="1"/>
    <col min="15648" max="15648" width="10.28515625" style="2" customWidth="1"/>
    <col min="15649" max="15649" width="11.7109375" style="2" customWidth="1"/>
    <col min="15650" max="15869" width="9.140625" style="2"/>
    <col min="15870" max="15870" width="26.28515625" style="2" customWidth="1"/>
    <col min="15871" max="15872" width="0" style="2" hidden="1" customWidth="1"/>
    <col min="15873" max="15873" width="7.85546875" style="2" customWidth="1"/>
    <col min="15874" max="15874" width="0" style="2" hidden="1" customWidth="1"/>
    <col min="15875" max="15875" width="12.42578125" style="2" customWidth="1"/>
    <col min="15876" max="15877" width="0" style="2" hidden="1" customWidth="1"/>
    <col min="15878" max="15878" width="10.140625" style="2" customWidth="1"/>
    <col min="15879" max="15882" width="0" style="2" hidden="1" customWidth="1"/>
    <col min="15883" max="15883" width="8.140625" style="2" customWidth="1"/>
    <col min="15884" max="15884" width="9.85546875" style="2" customWidth="1"/>
    <col min="15885" max="15885" width="11.85546875" style="2" customWidth="1"/>
    <col min="15886" max="15887" width="0" style="2" hidden="1" customWidth="1"/>
    <col min="15888" max="15888" width="9.85546875" style="2" customWidth="1"/>
    <col min="15889" max="15889" width="10.140625" style="2" customWidth="1"/>
    <col min="15890" max="15890" width="11.42578125" style="2" customWidth="1"/>
    <col min="15891" max="15891" width="10.5703125" style="2" customWidth="1"/>
    <col min="15892" max="15892" width="10.7109375" style="2" customWidth="1"/>
    <col min="15893" max="15893" width="10.28515625" style="2" customWidth="1"/>
    <col min="15894" max="15894" width="15.28515625" style="2" customWidth="1"/>
    <col min="15895" max="15895" width="9.28515625" style="2" customWidth="1"/>
    <col min="15896" max="15897" width="11.42578125" style="2" customWidth="1"/>
    <col min="15898" max="15898" width="15.28515625" style="2" customWidth="1"/>
    <col min="15899" max="15899" width="9.28515625" style="2" customWidth="1"/>
    <col min="15900" max="15900" width="11.42578125" style="2" customWidth="1"/>
    <col min="15901" max="15903" width="9.140625" style="2" customWidth="1"/>
    <col min="15904" max="15904" width="10.28515625" style="2" customWidth="1"/>
    <col min="15905" max="15905" width="11.7109375" style="2" customWidth="1"/>
    <col min="15906" max="16125" width="9.140625" style="2"/>
    <col min="16126" max="16126" width="26.28515625" style="2" customWidth="1"/>
    <col min="16127" max="16128" width="0" style="2" hidden="1" customWidth="1"/>
    <col min="16129" max="16129" width="7.85546875" style="2" customWidth="1"/>
    <col min="16130" max="16130" width="0" style="2" hidden="1" customWidth="1"/>
    <col min="16131" max="16131" width="12.42578125" style="2" customWidth="1"/>
    <col min="16132" max="16133" width="0" style="2" hidden="1" customWidth="1"/>
    <col min="16134" max="16134" width="10.140625" style="2" customWidth="1"/>
    <col min="16135" max="16138" width="0" style="2" hidden="1" customWidth="1"/>
    <col min="16139" max="16139" width="8.140625" style="2" customWidth="1"/>
    <col min="16140" max="16140" width="9.85546875" style="2" customWidth="1"/>
    <col min="16141" max="16141" width="11.85546875" style="2" customWidth="1"/>
    <col min="16142" max="16143" width="0" style="2" hidden="1" customWidth="1"/>
    <col min="16144" max="16144" width="9.85546875" style="2" customWidth="1"/>
    <col min="16145" max="16145" width="10.140625" style="2" customWidth="1"/>
    <col min="16146" max="16146" width="11.42578125" style="2" customWidth="1"/>
    <col min="16147" max="16147" width="10.5703125" style="2" customWidth="1"/>
    <col min="16148" max="16148" width="10.7109375" style="2" customWidth="1"/>
    <col min="16149" max="16149" width="10.28515625" style="2" customWidth="1"/>
    <col min="16150" max="16150" width="15.28515625" style="2" customWidth="1"/>
    <col min="16151" max="16151" width="9.28515625" style="2" customWidth="1"/>
    <col min="16152" max="16153" width="11.42578125" style="2" customWidth="1"/>
    <col min="16154" max="16154" width="15.28515625" style="2" customWidth="1"/>
    <col min="16155" max="16155" width="9.28515625" style="2" customWidth="1"/>
    <col min="16156" max="16156" width="11.42578125" style="2" customWidth="1"/>
    <col min="16157" max="16159" width="9.140625" style="2" customWidth="1"/>
    <col min="16160" max="16160" width="10.28515625" style="2" customWidth="1"/>
    <col min="16161" max="16161" width="11.7109375" style="2" customWidth="1"/>
    <col min="16162" max="16384" width="9.140625" style="2"/>
  </cols>
  <sheetData>
    <row r="1" spans="1:33" ht="37.5" customHeight="1" thickTop="1" thickBot="1" x14ac:dyDescent="0.3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7"/>
      <c r="AC1" s="6"/>
    </row>
    <row r="2" spans="1:33" ht="15.75" thickTop="1" x14ac:dyDescent="0.25">
      <c r="A2" s="184" t="s">
        <v>73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6"/>
      <c r="N2" s="181" t="s">
        <v>56</v>
      </c>
      <c r="O2" s="182"/>
      <c r="P2" s="182"/>
      <c r="Q2" s="182"/>
      <c r="R2" s="182"/>
      <c r="S2" s="182"/>
      <c r="T2" s="183"/>
      <c r="U2" s="187" t="s">
        <v>54</v>
      </c>
      <c r="V2" s="188"/>
      <c r="W2" s="188"/>
      <c r="X2" s="189"/>
      <c r="Y2" s="187" t="s">
        <v>55</v>
      </c>
      <c r="Z2" s="188"/>
      <c r="AA2" s="188"/>
      <c r="AB2" s="189"/>
      <c r="AC2" s="6"/>
    </row>
    <row r="3" spans="1:33" ht="109.5" customHeight="1" thickBot="1" x14ac:dyDescent="0.3">
      <c r="A3" s="159" t="s">
        <v>1</v>
      </c>
      <c r="B3" s="166" t="s">
        <v>2</v>
      </c>
      <c r="C3" s="167" t="s">
        <v>3</v>
      </c>
      <c r="D3" s="167" t="s">
        <v>4</v>
      </c>
      <c r="E3" s="167" t="s">
        <v>5</v>
      </c>
      <c r="F3" s="167" t="s">
        <v>70</v>
      </c>
      <c r="G3" s="167" t="s">
        <v>7</v>
      </c>
      <c r="H3" s="167" t="s">
        <v>8</v>
      </c>
      <c r="I3" s="167" t="s">
        <v>9</v>
      </c>
      <c r="J3" s="167" t="s">
        <v>10</v>
      </c>
      <c r="K3" s="167" t="s">
        <v>11</v>
      </c>
      <c r="L3" s="167" t="s">
        <v>12</v>
      </c>
      <c r="M3" s="168" t="s">
        <v>13</v>
      </c>
      <c r="N3" s="169" t="s">
        <v>2</v>
      </c>
      <c r="O3" s="170" t="s">
        <v>57</v>
      </c>
      <c r="P3" s="170" t="s">
        <v>14</v>
      </c>
      <c r="Q3" s="170" t="s">
        <v>11</v>
      </c>
      <c r="R3" s="170" t="s">
        <v>12</v>
      </c>
      <c r="S3" s="170" t="s">
        <v>15</v>
      </c>
      <c r="T3" s="171" t="s">
        <v>16</v>
      </c>
      <c r="U3" s="172" t="s">
        <v>17</v>
      </c>
      <c r="V3" s="173" t="s">
        <v>18</v>
      </c>
      <c r="W3" s="162" t="s">
        <v>71</v>
      </c>
      <c r="X3" s="163" t="s">
        <v>72</v>
      </c>
      <c r="Y3" s="174" t="s">
        <v>19</v>
      </c>
      <c r="Z3" s="164" t="s">
        <v>20</v>
      </c>
      <c r="AA3" s="164" t="s">
        <v>71</v>
      </c>
      <c r="AB3" s="165" t="s">
        <v>72</v>
      </c>
      <c r="AC3" s="6"/>
    </row>
    <row r="4" spans="1:33" s="5" customFormat="1" ht="15" customHeight="1" thickTop="1" thickBot="1" x14ac:dyDescent="0.3">
      <c r="A4" s="178" t="s">
        <v>74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80"/>
      <c r="AC4" s="6"/>
      <c r="AD4" s="15"/>
      <c r="AE4" s="12"/>
      <c r="AF4" s="12"/>
      <c r="AG4" s="2"/>
    </row>
    <row r="5" spans="1:33" s="5" customFormat="1" ht="17.25" customHeight="1" thickTop="1" x14ac:dyDescent="0.25">
      <c r="A5" s="140" t="s">
        <v>59</v>
      </c>
      <c r="B5" s="42"/>
      <c r="C5" s="42"/>
      <c r="D5" s="79">
        <f>IF(ISNA(VLOOKUP($C5,ИД!$A$2:$D$11,2,0)),0,VLOOKUP($C5,ИД!$A$2:$D$11,2,0))</f>
        <v>0</v>
      </c>
      <c r="E5" s="79">
        <f>IF(ISNA(VLOOKUP($C5,ИД!$A$2:$D$11,2,0)),0,VLOOKUP($C5,ИД!$A$2:$D$11,3,0))</f>
        <v>0</v>
      </c>
      <c r="F5" s="79">
        <f>IF(ISNA(VLOOKUP($C5,ИД!$A$2:$D$11,2,0)),0,VLOOKUP($C5,ИД!$A$2:$D$11,4,0))</f>
        <v>0</v>
      </c>
      <c r="G5" s="9">
        <v>1</v>
      </c>
      <c r="H5" s="141"/>
      <c r="I5" s="141"/>
      <c r="J5" s="141"/>
      <c r="K5" s="43"/>
      <c r="L5" s="81">
        <f t="shared" ref="L5:L68" si="0">F5*B5*K5/1000*G5</f>
        <v>0</v>
      </c>
      <c r="M5" s="112">
        <f>L5*$B$221</f>
        <v>0</v>
      </c>
      <c r="N5" s="142">
        <f t="shared" ref="N5:N68" si="1">B5</f>
        <v>0</v>
      </c>
      <c r="O5" s="10">
        <f>IF(ISNA(VLOOKUP($C5,ИД!$A$2:$I$11,8,0)),0,VLOOKUP($C5,ИД!$A$2:$I$11,8,0))</f>
        <v>0</v>
      </c>
      <c r="P5" s="143">
        <f>IF(ISNA(VLOOKUP($C5,ИД!$A$2:$I$11,9,0)),0,VLOOKUP($C5,ИД!$A$2:$I$11,9,0))</f>
        <v>0</v>
      </c>
      <c r="Q5" s="144">
        <f t="shared" ref="Q5:Q147" si="2">K5</f>
        <v>0</v>
      </c>
      <c r="R5" s="84">
        <f t="shared" ref="R5:R147" si="3">P5*N5*Q5/1000</f>
        <v>0</v>
      </c>
      <c r="S5" s="84">
        <f t="shared" ref="S5:S147" si="4">L5-R5</f>
        <v>0</v>
      </c>
      <c r="T5" s="94">
        <f>S5*$B$221</f>
        <v>0</v>
      </c>
      <c r="U5" s="99">
        <f>IF(ISNA(VLOOKUP($C5,ИД!$A$2:$G$11,7,0)),0,VLOOKUP($C5,ИД!$A$2:$G$11,7,0))</f>
        <v>0</v>
      </c>
      <c r="V5" s="10">
        <f t="shared" ref="V5:V147" si="5">N5*U5</f>
        <v>0</v>
      </c>
      <c r="W5" s="10">
        <f>IF(ISERROR(V5/T5),0,V5/T5)</f>
        <v>0</v>
      </c>
      <c r="X5" s="139">
        <f>IF(ISNA(VLOOKUP($C5,ИД!$A$2:$J$11,10,0)),0,VLOOKUP($C5,ИД!$A$2:$J$11,10,0))</f>
        <v>0</v>
      </c>
      <c r="Y5" s="105">
        <f>IF(ISNA(VLOOKUP($C5,ИД!$A$2:$F$11,6,0)),0,VLOOKUP($C5,ИД!$A$2:$F$11,6,0))</f>
        <v>0</v>
      </c>
      <c r="Z5" s="61">
        <f t="shared" ref="Z5:Z68" si="6">B5*Y5</f>
        <v>0</v>
      </c>
      <c r="AA5" s="61">
        <f>IF(ISERROR(Z5/T5),0,Z5/T5)</f>
        <v>0</v>
      </c>
      <c r="AB5" s="106">
        <f>IF(ISNA(VLOOKUP($C5,ИД!$A$2:$E$11,5,0)),0,VLOOKUP($C5,ИД!$A$2:$E$11,5,0))</f>
        <v>0</v>
      </c>
      <c r="AC5" s="6"/>
      <c r="AD5" s="15"/>
      <c r="AE5" s="12"/>
      <c r="AF5" s="12"/>
      <c r="AG5" s="2"/>
    </row>
    <row r="6" spans="1:33" s="5" customFormat="1" ht="15" customHeight="1" x14ac:dyDescent="0.25">
      <c r="A6" s="107"/>
      <c r="B6" s="13"/>
      <c r="C6" s="13"/>
      <c r="D6" s="64">
        <f>IF(ISNA(VLOOKUP($C6,ИД!$A$2:$D$11,2,0)),0,VLOOKUP($C6,ИД!$A$2:$D$11,2,0))</f>
        <v>0</v>
      </c>
      <c r="E6" s="64">
        <f>IF(ISNA(VLOOKUP($C6,ИД!$A$2:$D$11,2,0)),0,VLOOKUP($C6,ИД!$A$2:$D$11,3,0))</f>
        <v>0</v>
      </c>
      <c r="F6" s="64">
        <f>IF(ISNA(VLOOKUP($C6,ИД!$A$2:$D$11,2,0)),0,VLOOKUP($C6,ИД!$A$2:$D$11,4,0))</f>
        <v>0</v>
      </c>
      <c r="G6" s="11">
        <v>1</v>
      </c>
      <c r="H6" s="73"/>
      <c r="I6" s="73"/>
      <c r="J6" s="73"/>
      <c r="K6" s="14"/>
      <c r="L6" s="71">
        <f t="shared" si="0"/>
        <v>0</v>
      </c>
      <c r="M6" s="108">
        <f>L6*$B$221</f>
        <v>0</v>
      </c>
      <c r="N6" s="89">
        <f t="shared" si="1"/>
        <v>0</v>
      </c>
      <c r="O6" s="65">
        <f>IF(ISNA(VLOOKUP($C6,ИД!$A$2:$I$11,8,0)),0,VLOOKUP($C6,ИД!$A$2:$I$11,8,0))</f>
        <v>0</v>
      </c>
      <c r="P6" s="66">
        <f>IF(ISNA(VLOOKUP($C6,ИД!$A$2:$I$11,9,0)),0,VLOOKUP($C6,ИД!$A$2:$I$11,9,0))</f>
        <v>0</v>
      </c>
      <c r="Q6" s="66">
        <f t="shared" si="2"/>
        <v>0</v>
      </c>
      <c r="R6" s="72">
        <f t="shared" si="3"/>
        <v>0</v>
      </c>
      <c r="S6" s="72">
        <f t="shared" si="4"/>
        <v>0</v>
      </c>
      <c r="T6" s="90">
        <f>S6*$B$221</f>
        <v>0</v>
      </c>
      <c r="U6" s="97">
        <f>IF(ISNA(VLOOKUP($C6,ИД!$A$2:$G$11,7,0)),0,VLOOKUP($C6,ИД!$A$2:$G$11,7,0))</f>
        <v>0</v>
      </c>
      <c r="V6" s="8">
        <f t="shared" si="5"/>
        <v>0</v>
      </c>
      <c r="W6" s="8">
        <f t="shared" ref="W6:W205" si="7">IF(ISERROR(V6/T6),0,V6/T6)</f>
        <v>0</v>
      </c>
      <c r="X6" s="98">
        <f>IF(ISNA(VLOOKUP($C6,ИД!$A$2:$J$11,10,0)),0,VLOOKUP($C6,ИД!$A$2:$J$11,10,0))</f>
        <v>0</v>
      </c>
      <c r="Y6" s="101">
        <f>IF(ISNA(VLOOKUP($C6,ИД!$A$2:$F$11,6,0)),0,VLOOKUP($C6,ИД!$A$2:$F$11,6,0))</f>
        <v>0</v>
      </c>
      <c r="Z6" s="34">
        <f t="shared" si="6"/>
        <v>0</v>
      </c>
      <c r="AA6" s="34">
        <f t="shared" ref="AA6:AA207" si="8">IF(ISERROR(Z6/T6),0,Z6/T6)</f>
        <v>0</v>
      </c>
      <c r="AB6" s="102">
        <f>IF(ISNA(VLOOKUP($C6,ИД!$A$2:$E$11,5,0)),0,VLOOKUP($C6,ИД!$A$2:$E$11,5,0))</f>
        <v>0</v>
      </c>
      <c r="AC6" s="6"/>
      <c r="AD6" s="15"/>
      <c r="AE6" s="12"/>
      <c r="AF6" s="12"/>
      <c r="AG6" s="2"/>
    </row>
    <row r="7" spans="1:33" s="5" customFormat="1" ht="15" customHeight="1" x14ac:dyDescent="0.25">
      <c r="A7" s="107"/>
      <c r="B7" s="13"/>
      <c r="C7" s="13"/>
      <c r="D7" s="64">
        <f>IF(ISNA(VLOOKUP($C7,ИД!$A$2:$D$11,2,0)),0,VLOOKUP($C7,ИД!$A$2:$D$11,2,0))</f>
        <v>0</v>
      </c>
      <c r="E7" s="64">
        <f>IF(ISNA(VLOOKUP($C7,ИД!$A$2:$D$11,2,0)),0,VLOOKUP($C7,ИД!$A$2:$D$11,3,0))</f>
        <v>0</v>
      </c>
      <c r="F7" s="64">
        <f>IF(ISNA(VLOOKUP($C7,ИД!$A$2:$D$11,2,0)),0,VLOOKUP($C7,ИД!$A$2:$D$11,4,0))</f>
        <v>0</v>
      </c>
      <c r="G7" s="11">
        <v>2</v>
      </c>
      <c r="H7" s="73"/>
      <c r="I7" s="73"/>
      <c r="J7" s="73"/>
      <c r="K7" s="14"/>
      <c r="L7" s="71">
        <f t="shared" si="0"/>
        <v>0</v>
      </c>
      <c r="M7" s="108">
        <f t="shared" ref="M7:M23" si="9">L7*$B$221</f>
        <v>0</v>
      </c>
      <c r="N7" s="89">
        <f t="shared" si="1"/>
        <v>0</v>
      </c>
      <c r="O7" s="65">
        <f>IF(ISNA(VLOOKUP($C7,ИД!$A$2:$I$11,8,0)),0,VLOOKUP($C7,ИД!$A$2:$I$11,8,0))</f>
        <v>0</v>
      </c>
      <c r="P7" s="66">
        <f>IF(ISNA(VLOOKUP($C7,ИД!$A$2:$I$11,9,0)),0,VLOOKUP($C7,ИД!$A$2:$I$11,9,0))</f>
        <v>0</v>
      </c>
      <c r="Q7" s="66">
        <f t="shared" ref="Q7:Q23" si="10">K7</f>
        <v>0</v>
      </c>
      <c r="R7" s="72">
        <f t="shared" ref="R7:R23" si="11">P7*N7*Q7/1000</f>
        <v>0</v>
      </c>
      <c r="S7" s="72">
        <f t="shared" ref="S7:S23" si="12">L7-R7</f>
        <v>0</v>
      </c>
      <c r="T7" s="90">
        <f t="shared" ref="T7:T23" si="13">S7*$B$221</f>
        <v>0</v>
      </c>
      <c r="U7" s="97">
        <f>IF(ISNA(VLOOKUP($C7,ИД!$A$2:$G$11,7,0)),0,VLOOKUP($C7,ИД!$A$2:$G$11,7,0))</f>
        <v>0</v>
      </c>
      <c r="V7" s="8">
        <f t="shared" ref="V7:V23" si="14">N7*U7</f>
        <v>0</v>
      </c>
      <c r="W7" s="8">
        <f t="shared" si="7"/>
        <v>0</v>
      </c>
      <c r="X7" s="98">
        <f>IF(ISNA(VLOOKUP($C7,ИД!$A$2:$J$11,10,0)),0,VLOOKUP($C7,ИД!$A$2:$J$11,10,0))</f>
        <v>0</v>
      </c>
      <c r="Y7" s="101">
        <f>IF(ISNA(VLOOKUP($C7,ИД!$A$2:$F$11,6,0)),0,VLOOKUP($C7,ИД!$A$2:$F$11,6,0))</f>
        <v>0</v>
      </c>
      <c r="Z7" s="34">
        <f t="shared" si="6"/>
        <v>0</v>
      </c>
      <c r="AA7" s="34">
        <f t="shared" si="8"/>
        <v>0</v>
      </c>
      <c r="AB7" s="102">
        <f>IF(ISNA(VLOOKUP($C7,ИД!$A$2:$E$11,5,0)),0,VLOOKUP($C7,ИД!$A$2:$E$11,5,0))</f>
        <v>0</v>
      </c>
      <c r="AC7" s="6"/>
      <c r="AD7" s="15"/>
      <c r="AE7" s="12"/>
      <c r="AF7" s="12"/>
      <c r="AG7" s="2"/>
    </row>
    <row r="8" spans="1:33" s="5" customFormat="1" ht="15" customHeight="1" x14ac:dyDescent="0.25">
      <c r="A8" s="107"/>
      <c r="B8" s="13"/>
      <c r="C8" s="13"/>
      <c r="D8" s="64">
        <f>IF(ISNA(VLOOKUP($C8,ИД!$A$2:$D$11,2,0)),0,VLOOKUP($C8,ИД!$A$2:$D$11,2,0))</f>
        <v>0</v>
      </c>
      <c r="E8" s="64">
        <f>IF(ISNA(VLOOKUP($C8,ИД!$A$2:$D$11,2,0)),0,VLOOKUP($C8,ИД!$A$2:$D$11,3,0))</f>
        <v>0</v>
      </c>
      <c r="F8" s="64">
        <f>IF(ISNA(VLOOKUP($C8,ИД!$A$2:$D$11,2,0)),0,VLOOKUP($C8,ИД!$A$2:$D$11,4,0))</f>
        <v>0</v>
      </c>
      <c r="G8" s="11">
        <v>3</v>
      </c>
      <c r="H8" s="73"/>
      <c r="I8" s="73"/>
      <c r="J8" s="73"/>
      <c r="K8" s="14"/>
      <c r="L8" s="71">
        <f t="shared" si="0"/>
        <v>0</v>
      </c>
      <c r="M8" s="108">
        <f t="shared" si="9"/>
        <v>0</v>
      </c>
      <c r="N8" s="89">
        <f t="shared" si="1"/>
        <v>0</v>
      </c>
      <c r="O8" s="65">
        <f>IF(ISNA(VLOOKUP($C8,ИД!$A$2:$I$11,8,0)),0,VLOOKUP($C8,ИД!$A$2:$I$11,8,0))</f>
        <v>0</v>
      </c>
      <c r="P8" s="66">
        <f>IF(ISNA(VLOOKUP($C8,ИД!$A$2:$I$11,9,0)),0,VLOOKUP($C8,ИД!$A$2:$I$11,9,0))</f>
        <v>0</v>
      </c>
      <c r="Q8" s="66">
        <f t="shared" si="10"/>
        <v>0</v>
      </c>
      <c r="R8" s="72">
        <f t="shared" si="11"/>
        <v>0</v>
      </c>
      <c r="S8" s="72">
        <f t="shared" si="12"/>
        <v>0</v>
      </c>
      <c r="T8" s="90">
        <f t="shared" si="13"/>
        <v>0</v>
      </c>
      <c r="U8" s="97">
        <f>IF(ISNA(VLOOKUP($C8,ИД!$A$2:$G$11,7,0)),0,VLOOKUP($C8,ИД!$A$2:$G$11,7,0))</f>
        <v>0</v>
      </c>
      <c r="V8" s="8">
        <f t="shared" si="14"/>
        <v>0</v>
      </c>
      <c r="W8" s="8">
        <f t="shared" si="7"/>
        <v>0</v>
      </c>
      <c r="X8" s="98">
        <f>IF(ISNA(VLOOKUP($C8,ИД!$A$2:$J$11,10,0)),0,VLOOKUP($C8,ИД!$A$2:$J$11,10,0))</f>
        <v>0</v>
      </c>
      <c r="Y8" s="101">
        <f>IF(ISNA(VLOOKUP($C8,ИД!$A$2:$F$11,6,0)),0,VLOOKUP($C8,ИД!$A$2:$F$11,6,0))</f>
        <v>0</v>
      </c>
      <c r="Z8" s="34">
        <f t="shared" si="6"/>
        <v>0</v>
      </c>
      <c r="AA8" s="34">
        <f t="shared" si="8"/>
        <v>0</v>
      </c>
      <c r="AB8" s="102">
        <f>IF(ISNA(VLOOKUP($C8,ИД!$A$2:$E$11,5,0)),0,VLOOKUP($C8,ИД!$A$2:$E$11,5,0))</f>
        <v>0</v>
      </c>
      <c r="AC8" s="6"/>
      <c r="AD8" s="15"/>
      <c r="AE8" s="12"/>
      <c r="AF8" s="12"/>
      <c r="AG8" s="2"/>
    </row>
    <row r="9" spans="1:33" s="5" customFormat="1" ht="15" customHeight="1" x14ac:dyDescent="0.25">
      <c r="A9" s="107"/>
      <c r="B9" s="13"/>
      <c r="C9" s="13"/>
      <c r="D9" s="64">
        <f>IF(ISNA(VLOOKUP($C9,ИД!$A$2:$D$11,2,0)),0,VLOOKUP($C9,ИД!$A$2:$D$11,2,0))</f>
        <v>0</v>
      </c>
      <c r="E9" s="64">
        <f>IF(ISNA(VLOOKUP($C9,ИД!$A$2:$D$11,2,0)),0,VLOOKUP($C9,ИД!$A$2:$D$11,3,0))</f>
        <v>0</v>
      </c>
      <c r="F9" s="64">
        <f>IF(ISNA(VLOOKUP($C9,ИД!$A$2:$D$11,2,0)),0,VLOOKUP($C9,ИД!$A$2:$D$11,4,0))</f>
        <v>0</v>
      </c>
      <c r="G9" s="11">
        <v>4</v>
      </c>
      <c r="H9" s="73"/>
      <c r="I9" s="73"/>
      <c r="J9" s="73"/>
      <c r="K9" s="14"/>
      <c r="L9" s="71">
        <f t="shared" si="0"/>
        <v>0</v>
      </c>
      <c r="M9" s="108">
        <f t="shared" si="9"/>
        <v>0</v>
      </c>
      <c r="N9" s="89">
        <f t="shared" si="1"/>
        <v>0</v>
      </c>
      <c r="O9" s="65">
        <f>IF(ISNA(VLOOKUP($C9,ИД!$A$2:$I$11,8,0)),0,VLOOKUP($C9,ИД!$A$2:$I$11,8,0))</f>
        <v>0</v>
      </c>
      <c r="P9" s="66">
        <f>IF(ISNA(VLOOKUP($C9,ИД!$A$2:$I$11,9,0)),0,VLOOKUP($C9,ИД!$A$2:$I$11,9,0))</f>
        <v>0</v>
      </c>
      <c r="Q9" s="66">
        <f t="shared" si="10"/>
        <v>0</v>
      </c>
      <c r="R9" s="72">
        <f t="shared" si="11"/>
        <v>0</v>
      </c>
      <c r="S9" s="72">
        <f t="shared" si="12"/>
        <v>0</v>
      </c>
      <c r="T9" s="90">
        <f t="shared" si="13"/>
        <v>0</v>
      </c>
      <c r="U9" s="97">
        <f>IF(ISNA(VLOOKUP($C9,ИД!$A$2:$G$11,7,0)),0,VLOOKUP($C9,ИД!$A$2:$G$11,7,0))</f>
        <v>0</v>
      </c>
      <c r="V9" s="8">
        <f t="shared" si="14"/>
        <v>0</v>
      </c>
      <c r="W9" s="8">
        <f t="shared" si="7"/>
        <v>0</v>
      </c>
      <c r="X9" s="98">
        <f>IF(ISNA(VLOOKUP($C9,ИД!$A$2:$J$11,10,0)),0,VLOOKUP($C9,ИД!$A$2:$J$11,10,0))</f>
        <v>0</v>
      </c>
      <c r="Y9" s="101">
        <f>IF(ISNA(VLOOKUP($C9,ИД!$A$2:$F$11,6,0)),0,VLOOKUP($C9,ИД!$A$2:$F$11,6,0))</f>
        <v>0</v>
      </c>
      <c r="Z9" s="34">
        <f t="shared" si="6"/>
        <v>0</v>
      </c>
      <c r="AA9" s="34">
        <f t="shared" si="8"/>
        <v>0</v>
      </c>
      <c r="AB9" s="102">
        <f>IF(ISNA(VLOOKUP($C9,ИД!$A$2:$E$11,5,0)),0,VLOOKUP($C9,ИД!$A$2:$E$11,5,0))</f>
        <v>0</v>
      </c>
      <c r="AC9" s="6"/>
      <c r="AD9" s="15"/>
      <c r="AE9" s="12"/>
      <c r="AF9" s="12"/>
      <c r="AG9" s="2"/>
    </row>
    <row r="10" spans="1:33" s="5" customFormat="1" ht="15" customHeight="1" x14ac:dyDescent="0.25">
      <c r="A10" s="107"/>
      <c r="B10" s="13"/>
      <c r="C10" s="13"/>
      <c r="D10" s="64">
        <f>IF(ISNA(VLOOKUP($C10,ИД!$A$2:$D$11,2,0)),0,VLOOKUP($C10,ИД!$A$2:$D$11,2,0))</f>
        <v>0</v>
      </c>
      <c r="E10" s="64">
        <f>IF(ISNA(VLOOKUP($C10,ИД!$A$2:$D$11,2,0)),0,VLOOKUP($C10,ИД!$A$2:$D$11,3,0))</f>
        <v>0</v>
      </c>
      <c r="F10" s="64">
        <f>IF(ISNA(VLOOKUP($C10,ИД!$A$2:$D$11,2,0)),0,VLOOKUP($C10,ИД!$A$2:$D$11,4,0))</f>
        <v>0</v>
      </c>
      <c r="G10" s="11">
        <v>5</v>
      </c>
      <c r="H10" s="73"/>
      <c r="I10" s="73"/>
      <c r="J10" s="73"/>
      <c r="K10" s="14"/>
      <c r="L10" s="71">
        <f t="shared" si="0"/>
        <v>0</v>
      </c>
      <c r="M10" s="108">
        <f t="shared" si="9"/>
        <v>0</v>
      </c>
      <c r="N10" s="89">
        <f t="shared" si="1"/>
        <v>0</v>
      </c>
      <c r="O10" s="65">
        <f>IF(ISNA(VLOOKUP($C10,ИД!$A$2:$I$11,8,0)),0,VLOOKUP($C10,ИД!$A$2:$I$11,8,0))</f>
        <v>0</v>
      </c>
      <c r="P10" s="66">
        <f>IF(ISNA(VLOOKUP($C10,ИД!$A$2:$I$11,9,0)),0,VLOOKUP($C10,ИД!$A$2:$I$11,9,0))</f>
        <v>0</v>
      </c>
      <c r="Q10" s="66">
        <f t="shared" si="10"/>
        <v>0</v>
      </c>
      <c r="R10" s="72">
        <f t="shared" si="11"/>
        <v>0</v>
      </c>
      <c r="S10" s="72">
        <f t="shared" si="12"/>
        <v>0</v>
      </c>
      <c r="T10" s="90">
        <f t="shared" si="13"/>
        <v>0</v>
      </c>
      <c r="U10" s="97">
        <f>IF(ISNA(VLOOKUP($C10,ИД!$A$2:$G$11,7,0)),0,VLOOKUP($C10,ИД!$A$2:$G$11,7,0))</f>
        <v>0</v>
      </c>
      <c r="V10" s="8">
        <f t="shared" si="14"/>
        <v>0</v>
      </c>
      <c r="W10" s="8">
        <f t="shared" si="7"/>
        <v>0</v>
      </c>
      <c r="X10" s="98">
        <f>IF(ISNA(VLOOKUP($C10,ИД!$A$2:$J$11,10,0)),0,VLOOKUP($C10,ИД!$A$2:$J$11,10,0))</f>
        <v>0</v>
      </c>
      <c r="Y10" s="101">
        <f>IF(ISNA(VLOOKUP($C10,ИД!$A$2:$F$11,6,0)),0,VLOOKUP($C10,ИД!$A$2:$F$11,6,0))</f>
        <v>0</v>
      </c>
      <c r="Z10" s="34">
        <f t="shared" si="6"/>
        <v>0</v>
      </c>
      <c r="AA10" s="34">
        <f t="shared" si="8"/>
        <v>0</v>
      </c>
      <c r="AB10" s="102">
        <f>IF(ISNA(VLOOKUP($C10,ИД!$A$2:$E$11,5,0)),0,VLOOKUP($C10,ИД!$A$2:$E$11,5,0))</f>
        <v>0</v>
      </c>
      <c r="AC10" s="6"/>
      <c r="AD10" s="15"/>
      <c r="AE10" s="12"/>
      <c r="AF10" s="12"/>
      <c r="AG10" s="2"/>
    </row>
    <row r="11" spans="1:33" s="5" customFormat="1" ht="15" customHeight="1" x14ac:dyDescent="0.25">
      <c r="A11" s="107"/>
      <c r="B11" s="13"/>
      <c r="C11" s="13"/>
      <c r="D11" s="64">
        <f>IF(ISNA(VLOOKUP($C11,ИД!$A$2:$D$11,2,0)),0,VLOOKUP($C11,ИД!$A$2:$D$11,2,0))</f>
        <v>0</v>
      </c>
      <c r="E11" s="64">
        <f>IF(ISNA(VLOOKUP($C11,ИД!$A$2:$D$11,2,0)),0,VLOOKUP($C11,ИД!$A$2:$D$11,3,0))</f>
        <v>0</v>
      </c>
      <c r="F11" s="64">
        <f>IF(ISNA(VLOOKUP($C11,ИД!$A$2:$D$11,2,0)),0,VLOOKUP($C11,ИД!$A$2:$D$11,4,0))</f>
        <v>0</v>
      </c>
      <c r="G11" s="11">
        <v>6</v>
      </c>
      <c r="H11" s="73"/>
      <c r="I11" s="73"/>
      <c r="J11" s="73"/>
      <c r="K11" s="14"/>
      <c r="L11" s="71">
        <f t="shared" si="0"/>
        <v>0</v>
      </c>
      <c r="M11" s="108">
        <f t="shared" si="9"/>
        <v>0</v>
      </c>
      <c r="N11" s="89">
        <f t="shared" si="1"/>
        <v>0</v>
      </c>
      <c r="O11" s="65">
        <f>IF(ISNA(VLOOKUP($C11,ИД!$A$2:$I$11,8,0)),0,VLOOKUP($C11,ИД!$A$2:$I$11,8,0))</f>
        <v>0</v>
      </c>
      <c r="P11" s="66">
        <f>IF(ISNA(VLOOKUP($C11,ИД!$A$2:$I$11,9,0)),0,VLOOKUP($C11,ИД!$A$2:$I$11,9,0))</f>
        <v>0</v>
      </c>
      <c r="Q11" s="66">
        <f t="shared" si="10"/>
        <v>0</v>
      </c>
      <c r="R11" s="72">
        <f t="shared" si="11"/>
        <v>0</v>
      </c>
      <c r="S11" s="72">
        <f t="shared" si="12"/>
        <v>0</v>
      </c>
      <c r="T11" s="90">
        <f t="shared" si="13"/>
        <v>0</v>
      </c>
      <c r="U11" s="97">
        <f>IF(ISNA(VLOOKUP($C11,ИД!$A$2:$G$11,7,0)),0,VLOOKUP($C11,ИД!$A$2:$G$11,7,0))</f>
        <v>0</v>
      </c>
      <c r="V11" s="8">
        <f t="shared" si="14"/>
        <v>0</v>
      </c>
      <c r="W11" s="8">
        <f t="shared" si="7"/>
        <v>0</v>
      </c>
      <c r="X11" s="98">
        <f>IF(ISNA(VLOOKUP($C11,ИД!$A$2:$J$11,10,0)),0,VLOOKUP($C11,ИД!$A$2:$J$11,10,0))</f>
        <v>0</v>
      </c>
      <c r="Y11" s="101">
        <f>IF(ISNA(VLOOKUP($C11,ИД!$A$2:$F$11,6,0)),0,VLOOKUP($C11,ИД!$A$2:$F$11,6,0))</f>
        <v>0</v>
      </c>
      <c r="Z11" s="34">
        <f t="shared" si="6"/>
        <v>0</v>
      </c>
      <c r="AA11" s="34">
        <f t="shared" si="8"/>
        <v>0</v>
      </c>
      <c r="AB11" s="102">
        <f>IF(ISNA(VLOOKUP($C11,ИД!$A$2:$E$11,5,0)),0,VLOOKUP($C11,ИД!$A$2:$E$11,5,0))</f>
        <v>0</v>
      </c>
      <c r="AC11" s="6"/>
      <c r="AD11" s="15"/>
      <c r="AE11" s="12"/>
      <c r="AF11" s="12"/>
      <c r="AG11" s="2"/>
    </row>
    <row r="12" spans="1:33" s="5" customFormat="1" ht="15" customHeight="1" x14ac:dyDescent="0.25">
      <c r="A12" s="107"/>
      <c r="B12" s="13"/>
      <c r="C12" s="13"/>
      <c r="D12" s="64">
        <f>IF(ISNA(VLOOKUP($C12,ИД!$A$2:$D$11,2,0)),0,VLOOKUP($C12,ИД!$A$2:$D$11,2,0))</f>
        <v>0</v>
      </c>
      <c r="E12" s="64">
        <f>IF(ISNA(VLOOKUP($C12,ИД!$A$2:$D$11,2,0)),0,VLOOKUP($C12,ИД!$A$2:$D$11,3,0))</f>
        <v>0</v>
      </c>
      <c r="F12" s="64">
        <f>IF(ISNA(VLOOKUP($C12,ИД!$A$2:$D$11,2,0)),0,VLOOKUP($C12,ИД!$A$2:$D$11,4,0))</f>
        <v>0</v>
      </c>
      <c r="G12" s="11">
        <v>7</v>
      </c>
      <c r="H12" s="73"/>
      <c r="I12" s="73"/>
      <c r="J12" s="73"/>
      <c r="K12" s="14"/>
      <c r="L12" s="71">
        <f t="shared" si="0"/>
        <v>0</v>
      </c>
      <c r="M12" s="108">
        <f t="shared" si="9"/>
        <v>0</v>
      </c>
      <c r="N12" s="89">
        <f t="shared" si="1"/>
        <v>0</v>
      </c>
      <c r="O12" s="65">
        <f>IF(ISNA(VLOOKUP($C12,ИД!$A$2:$I$11,8,0)),0,VLOOKUP($C12,ИД!$A$2:$I$11,8,0))</f>
        <v>0</v>
      </c>
      <c r="P12" s="66">
        <f>IF(ISNA(VLOOKUP($C12,ИД!$A$2:$I$11,9,0)),0,VLOOKUP($C12,ИД!$A$2:$I$11,9,0))</f>
        <v>0</v>
      </c>
      <c r="Q12" s="66">
        <f t="shared" si="10"/>
        <v>0</v>
      </c>
      <c r="R12" s="72">
        <f t="shared" si="11"/>
        <v>0</v>
      </c>
      <c r="S12" s="72">
        <f t="shared" si="12"/>
        <v>0</v>
      </c>
      <c r="T12" s="90">
        <f t="shared" si="13"/>
        <v>0</v>
      </c>
      <c r="U12" s="97">
        <f>IF(ISNA(VLOOKUP($C12,ИД!$A$2:$G$11,7,0)),0,VLOOKUP($C12,ИД!$A$2:$G$11,7,0))</f>
        <v>0</v>
      </c>
      <c r="V12" s="8">
        <f t="shared" si="14"/>
        <v>0</v>
      </c>
      <c r="W12" s="8">
        <f t="shared" si="7"/>
        <v>0</v>
      </c>
      <c r="X12" s="98">
        <f>IF(ISNA(VLOOKUP($C12,ИД!$A$2:$J$11,10,0)),0,VLOOKUP($C12,ИД!$A$2:$J$11,10,0))</f>
        <v>0</v>
      </c>
      <c r="Y12" s="101">
        <f>IF(ISNA(VLOOKUP($C12,ИД!$A$2:$F$11,6,0)),0,VLOOKUP($C12,ИД!$A$2:$F$11,6,0))</f>
        <v>0</v>
      </c>
      <c r="Z12" s="34">
        <f t="shared" si="6"/>
        <v>0</v>
      </c>
      <c r="AA12" s="34">
        <f t="shared" si="8"/>
        <v>0</v>
      </c>
      <c r="AB12" s="102">
        <f>IF(ISNA(VLOOKUP($C12,ИД!$A$2:$E$11,5,0)),0,VLOOKUP($C12,ИД!$A$2:$E$11,5,0))</f>
        <v>0</v>
      </c>
      <c r="AC12" s="6"/>
      <c r="AD12" s="15"/>
      <c r="AE12" s="12"/>
      <c r="AF12" s="12"/>
      <c r="AG12" s="2"/>
    </row>
    <row r="13" spans="1:33" s="5" customFormat="1" ht="15" customHeight="1" x14ac:dyDescent="0.25">
      <c r="A13" s="107"/>
      <c r="B13" s="13"/>
      <c r="C13" s="13"/>
      <c r="D13" s="64">
        <f>IF(ISNA(VLOOKUP($C13,ИД!$A$2:$D$11,2,0)),0,VLOOKUP($C13,ИД!$A$2:$D$11,2,0))</f>
        <v>0</v>
      </c>
      <c r="E13" s="64">
        <f>IF(ISNA(VLOOKUP($C13,ИД!$A$2:$D$11,2,0)),0,VLOOKUP($C13,ИД!$A$2:$D$11,3,0))</f>
        <v>0</v>
      </c>
      <c r="F13" s="64">
        <f>IF(ISNA(VLOOKUP($C13,ИД!$A$2:$D$11,2,0)),0,VLOOKUP($C13,ИД!$A$2:$D$11,4,0))</f>
        <v>0</v>
      </c>
      <c r="G13" s="11">
        <v>8</v>
      </c>
      <c r="H13" s="73"/>
      <c r="I13" s="73"/>
      <c r="J13" s="73"/>
      <c r="K13" s="14"/>
      <c r="L13" s="71">
        <f t="shared" si="0"/>
        <v>0</v>
      </c>
      <c r="M13" s="108">
        <f t="shared" si="9"/>
        <v>0</v>
      </c>
      <c r="N13" s="89">
        <f t="shared" si="1"/>
        <v>0</v>
      </c>
      <c r="O13" s="65">
        <f>IF(ISNA(VLOOKUP($C13,ИД!$A$2:$I$11,8,0)),0,VLOOKUP($C13,ИД!$A$2:$I$11,8,0))</f>
        <v>0</v>
      </c>
      <c r="P13" s="66">
        <f>IF(ISNA(VLOOKUP($C13,ИД!$A$2:$I$11,9,0)),0,VLOOKUP($C13,ИД!$A$2:$I$11,9,0))</f>
        <v>0</v>
      </c>
      <c r="Q13" s="66">
        <f t="shared" si="10"/>
        <v>0</v>
      </c>
      <c r="R13" s="72">
        <f t="shared" si="11"/>
        <v>0</v>
      </c>
      <c r="S13" s="72">
        <f t="shared" si="12"/>
        <v>0</v>
      </c>
      <c r="T13" s="90">
        <f t="shared" si="13"/>
        <v>0</v>
      </c>
      <c r="U13" s="97">
        <f>IF(ISNA(VLOOKUP($C13,ИД!$A$2:$G$11,7,0)),0,VLOOKUP($C13,ИД!$A$2:$G$11,7,0))</f>
        <v>0</v>
      </c>
      <c r="V13" s="8">
        <f t="shared" si="14"/>
        <v>0</v>
      </c>
      <c r="W13" s="8">
        <f t="shared" si="7"/>
        <v>0</v>
      </c>
      <c r="X13" s="98">
        <f>IF(ISNA(VLOOKUP($C13,ИД!$A$2:$J$11,10,0)),0,VLOOKUP($C13,ИД!$A$2:$J$11,10,0))</f>
        <v>0</v>
      </c>
      <c r="Y13" s="101">
        <f>IF(ISNA(VLOOKUP($C13,ИД!$A$2:$F$11,6,0)),0,VLOOKUP($C13,ИД!$A$2:$F$11,6,0))</f>
        <v>0</v>
      </c>
      <c r="Z13" s="34">
        <f t="shared" si="6"/>
        <v>0</v>
      </c>
      <c r="AA13" s="34">
        <f t="shared" si="8"/>
        <v>0</v>
      </c>
      <c r="AB13" s="102">
        <f>IF(ISNA(VLOOKUP($C13,ИД!$A$2:$E$11,5,0)),0,VLOOKUP($C13,ИД!$A$2:$E$11,5,0))</f>
        <v>0</v>
      </c>
      <c r="AC13" s="6"/>
      <c r="AD13" s="15"/>
      <c r="AE13" s="12"/>
      <c r="AF13" s="12"/>
      <c r="AG13" s="2"/>
    </row>
    <row r="14" spans="1:33" s="5" customFormat="1" ht="15" customHeight="1" x14ac:dyDescent="0.25">
      <c r="A14" s="107"/>
      <c r="B14" s="13"/>
      <c r="C14" s="13"/>
      <c r="D14" s="64">
        <f>IF(ISNA(VLOOKUP($C14,ИД!$A$2:$D$11,2,0)),0,VLOOKUP($C14,ИД!$A$2:$D$11,2,0))</f>
        <v>0</v>
      </c>
      <c r="E14" s="64">
        <f>IF(ISNA(VLOOKUP($C14,ИД!$A$2:$D$11,2,0)),0,VLOOKUP($C14,ИД!$A$2:$D$11,3,0))</f>
        <v>0</v>
      </c>
      <c r="F14" s="64">
        <f>IF(ISNA(VLOOKUP($C14,ИД!$A$2:$D$11,2,0)),0,VLOOKUP($C14,ИД!$A$2:$D$11,4,0))</f>
        <v>0</v>
      </c>
      <c r="G14" s="11">
        <v>9</v>
      </c>
      <c r="H14" s="73"/>
      <c r="I14" s="73"/>
      <c r="J14" s="73"/>
      <c r="K14" s="14"/>
      <c r="L14" s="71">
        <f t="shared" si="0"/>
        <v>0</v>
      </c>
      <c r="M14" s="108">
        <f t="shared" si="9"/>
        <v>0</v>
      </c>
      <c r="N14" s="89">
        <f t="shared" si="1"/>
        <v>0</v>
      </c>
      <c r="O14" s="65">
        <f>IF(ISNA(VLOOKUP($C14,ИД!$A$2:$I$11,8,0)),0,VLOOKUP($C14,ИД!$A$2:$I$11,8,0))</f>
        <v>0</v>
      </c>
      <c r="P14" s="66">
        <f>IF(ISNA(VLOOKUP($C14,ИД!$A$2:$I$11,9,0)),0,VLOOKUP($C14,ИД!$A$2:$I$11,9,0))</f>
        <v>0</v>
      </c>
      <c r="Q14" s="66">
        <f t="shared" si="10"/>
        <v>0</v>
      </c>
      <c r="R14" s="72">
        <f t="shared" si="11"/>
        <v>0</v>
      </c>
      <c r="S14" s="72">
        <f t="shared" si="12"/>
        <v>0</v>
      </c>
      <c r="T14" s="90">
        <f t="shared" si="13"/>
        <v>0</v>
      </c>
      <c r="U14" s="97">
        <f>IF(ISNA(VLOOKUP($C14,ИД!$A$2:$G$11,7,0)),0,VLOOKUP($C14,ИД!$A$2:$G$11,7,0))</f>
        <v>0</v>
      </c>
      <c r="V14" s="8">
        <f t="shared" si="14"/>
        <v>0</v>
      </c>
      <c r="W14" s="8">
        <f t="shared" si="7"/>
        <v>0</v>
      </c>
      <c r="X14" s="98">
        <f>IF(ISNA(VLOOKUP($C14,ИД!$A$2:$J$11,10,0)),0,VLOOKUP($C14,ИД!$A$2:$J$11,10,0))</f>
        <v>0</v>
      </c>
      <c r="Y14" s="101">
        <f>IF(ISNA(VLOOKUP($C14,ИД!$A$2:$F$11,6,0)),0,VLOOKUP($C14,ИД!$A$2:$F$11,6,0))</f>
        <v>0</v>
      </c>
      <c r="Z14" s="34">
        <f t="shared" si="6"/>
        <v>0</v>
      </c>
      <c r="AA14" s="34">
        <f t="shared" si="8"/>
        <v>0</v>
      </c>
      <c r="AB14" s="102">
        <f>IF(ISNA(VLOOKUP($C14,ИД!$A$2:$E$11,5,0)),0,VLOOKUP($C14,ИД!$A$2:$E$11,5,0))</f>
        <v>0</v>
      </c>
      <c r="AC14" s="6"/>
      <c r="AD14" s="15"/>
      <c r="AE14" s="12"/>
      <c r="AF14" s="12"/>
      <c r="AG14" s="2"/>
    </row>
    <row r="15" spans="1:33" s="5" customFormat="1" ht="15" customHeight="1" x14ac:dyDescent="0.25">
      <c r="A15" s="107"/>
      <c r="B15" s="13"/>
      <c r="C15" s="13"/>
      <c r="D15" s="64">
        <f>IF(ISNA(VLOOKUP($C15,ИД!$A$2:$D$11,2,0)),0,VLOOKUP($C15,ИД!$A$2:$D$11,2,0))</f>
        <v>0</v>
      </c>
      <c r="E15" s="64">
        <f>IF(ISNA(VLOOKUP($C15,ИД!$A$2:$D$11,2,0)),0,VLOOKUP($C15,ИД!$A$2:$D$11,3,0))</f>
        <v>0</v>
      </c>
      <c r="F15" s="64">
        <f>IF(ISNA(VLOOKUP($C15,ИД!$A$2:$D$11,2,0)),0,VLOOKUP($C15,ИД!$A$2:$D$11,4,0))</f>
        <v>0</v>
      </c>
      <c r="G15" s="11">
        <v>10</v>
      </c>
      <c r="H15" s="73"/>
      <c r="I15" s="73"/>
      <c r="J15" s="73"/>
      <c r="K15" s="14"/>
      <c r="L15" s="71">
        <f t="shared" si="0"/>
        <v>0</v>
      </c>
      <c r="M15" s="108">
        <f t="shared" si="9"/>
        <v>0</v>
      </c>
      <c r="N15" s="89">
        <f t="shared" si="1"/>
        <v>0</v>
      </c>
      <c r="O15" s="65">
        <f>IF(ISNA(VLOOKUP($C15,ИД!$A$2:$I$11,8,0)),0,VLOOKUP($C15,ИД!$A$2:$I$11,8,0))</f>
        <v>0</v>
      </c>
      <c r="P15" s="66">
        <f>IF(ISNA(VLOOKUP($C15,ИД!$A$2:$I$11,9,0)),0,VLOOKUP($C15,ИД!$A$2:$I$11,9,0))</f>
        <v>0</v>
      </c>
      <c r="Q15" s="66">
        <f t="shared" si="10"/>
        <v>0</v>
      </c>
      <c r="R15" s="72">
        <f t="shared" si="11"/>
        <v>0</v>
      </c>
      <c r="S15" s="72">
        <f t="shared" si="12"/>
        <v>0</v>
      </c>
      <c r="T15" s="90">
        <f t="shared" si="13"/>
        <v>0</v>
      </c>
      <c r="U15" s="97">
        <f>IF(ISNA(VLOOKUP($C15,ИД!$A$2:$G$11,7,0)),0,VLOOKUP($C15,ИД!$A$2:$G$11,7,0))</f>
        <v>0</v>
      </c>
      <c r="V15" s="8">
        <f t="shared" si="14"/>
        <v>0</v>
      </c>
      <c r="W15" s="8">
        <f t="shared" si="7"/>
        <v>0</v>
      </c>
      <c r="X15" s="98">
        <f>IF(ISNA(VLOOKUP($C15,ИД!$A$2:$J$11,10,0)),0,VLOOKUP($C15,ИД!$A$2:$J$11,10,0))</f>
        <v>0</v>
      </c>
      <c r="Y15" s="101">
        <f>IF(ISNA(VLOOKUP($C15,ИД!$A$2:$F$11,6,0)),0,VLOOKUP($C15,ИД!$A$2:$F$11,6,0))</f>
        <v>0</v>
      </c>
      <c r="Z15" s="34">
        <f t="shared" si="6"/>
        <v>0</v>
      </c>
      <c r="AA15" s="34">
        <f t="shared" si="8"/>
        <v>0</v>
      </c>
      <c r="AB15" s="102">
        <f>IF(ISNA(VLOOKUP($C15,ИД!$A$2:$E$11,5,0)),0,VLOOKUP($C15,ИД!$A$2:$E$11,5,0))</f>
        <v>0</v>
      </c>
      <c r="AC15" s="6"/>
      <c r="AD15" s="15"/>
      <c r="AE15" s="12"/>
      <c r="AF15" s="12"/>
      <c r="AG15" s="2"/>
    </row>
    <row r="16" spans="1:33" s="5" customFormat="1" ht="15" customHeight="1" x14ac:dyDescent="0.25">
      <c r="A16" s="107"/>
      <c r="B16" s="13"/>
      <c r="C16" s="13"/>
      <c r="D16" s="64">
        <f>IF(ISNA(VLOOKUP($C16,ИД!$A$2:$D$11,2,0)),0,VLOOKUP($C16,ИД!$A$2:$D$11,2,0))</f>
        <v>0</v>
      </c>
      <c r="E16" s="64">
        <f>IF(ISNA(VLOOKUP($C16,ИД!$A$2:$D$11,2,0)),0,VLOOKUP($C16,ИД!$A$2:$D$11,3,0))</f>
        <v>0</v>
      </c>
      <c r="F16" s="64">
        <f>IF(ISNA(VLOOKUP($C16,ИД!$A$2:$D$11,2,0)),0,VLOOKUP($C16,ИД!$A$2:$D$11,4,0))</f>
        <v>0</v>
      </c>
      <c r="G16" s="11">
        <v>11</v>
      </c>
      <c r="H16" s="73"/>
      <c r="I16" s="73"/>
      <c r="J16" s="73"/>
      <c r="K16" s="14"/>
      <c r="L16" s="71">
        <f t="shared" si="0"/>
        <v>0</v>
      </c>
      <c r="M16" s="108">
        <f t="shared" si="9"/>
        <v>0</v>
      </c>
      <c r="N16" s="89">
        <f t="shared" si="1"/>
        <v>0</v>
      </c>
      <c r="O16" s="65">
        <f>IF(ISNA(VLOOKUP($C16,ИД!$A$2:$I$11,8,0)),0,VLOOKUP($C16,ИД!$A$2:$I$11,8,0))</f>
        <v>0</v>
      </c>
      <c r="P16" s="66">
        <f>IF(ISNA(VLOOKUP($C16,ИД!$A$2:$I$11,9,0)),0,VLOOKUP($C16,ИД!$A$2:$I$11,9,0))</f>
        <v>0</v>
      </c>
      <c r="Q16" s="66">
        <f t="shared" si="10"/>
        <v>0</v>
      </c>
      <c r="R16" s="72">
        <f t="shared" si="11"/>
        <v>0</v>
      </c>
      <c r="S16" s="72">
        <f t="shared" si="12"/>
        <v>0</v>
      </c>
      <c r="T16" s="90">
        <f t="shared" si="13"/>
        <v>0</v>
      </c>
      <c r="U16" s="97">
        <f>IF(ISNA(VLOOKUP($C16,ИД!$A$2:$G$11,7,0)),0,VLOOKUP($C16,ИД!$A$2:$G$11,7,0))</f>
        <v>0</v>
      </c>
      <c r="V16" s="8">
        <f t="shared" si="14"/>
        <v>0</v>
      </c>
      <c r="W16" s="8">
        <f t="shared" si="7"/>
        <v>0</v>
      </c>
      <c r="X16" s="98">
        <f>IF(ISNA(VLOOKUP($C16,ИД!$A$2:$J$11,10,0)),0,VLOOKUP($C16,ИД!$A$2:$J$11,10,0))</f>
        <v>0</v>
      </c>
      <c r="Y16" s="101">
        <f>IF(ISNA(VLOOKUP($C16,ИД!$A$2:$F$11,6,0)),0,VLOOKUP($C16,ИД!$A$2:$F$11,6,0))</f>
        <v>0</v>
      </c>
      <c r="Z16" s="34">
        <f t="shared" si="6"/>
        <v>0</v>
      </c>
      <c r="AA16" s="34">
        <f t="shared" si="8"/>
        <v>0</v>
      </c>
      <c r="AB16" s="102">
        <f>IF(ISNA(VLOOKUP($C16,ИД!$A$2:$E$11,5,0)),0,VLOOKUP($C16,ИД!$A$2:$E$11,5,0))</f>
        <v>0</v>
      </c>
      <c r="AC16" s="6"/>
      <c r="AD16" s="15"/>
      <c r="AE16" s="12"/>
      <c r="AF16" s="12"/>
      <c r="AG16" s="2"/>
    </row>
    <row r="17" spans="1:33" s="5" customFormat="1" ht="15" customHeight="1" x14ac:dyDescent="0.25">
      <c r="A17" s="107"/>
      <c r="B17" s="13"/>
      <c r="C17" s="13"/>
      <c r="D17" s="64">
        <f>IF(ISNA(VLOOKUP($C17,ИД!$A$2:$D$11,2,0)),0,VLOOKUP($C17,ИД!$A$2:$D$11,2,0))</f>
        <v>0</v>
      </c>
      <c r="E17" s="64">
        <f>IF(ISNA(VLOOKUP($C17,ИД!$A$2:$D$11,2,0)),0,VLOOKUP($C17,ИД!$A$2:$D$11,3,0))</f>
        <v>0</v>
      </c>
      <c r="F17" s="64">
        <f>IF(ISNA(VLOOKUP($C17,ИД!$A$2:$D$11,2,0)),0,VLOOKUP($C17,ИД!$A$2:$D$11,4,0))</f>
        <v>0</v>
      </c>
      <c r="G17" s="11">
        <v>12</v>
      </c>
      <c r="H17" s="73"/>
      <c r="I17" s="73"/>
      <c r="J17" s="73"/>
      <c r="K17" s="14"/>
      <c r="L17" s="71">
        <f t="shared" si="0"/>
        <v>0</v>
      </c>
      <c r="M17" s="108">
        <f t="shared" si="9"/>
        <v>0</v>
      </c>
      <c r="N17" s="89">
        <f t="shared" si="1"/>
        <v>0</v>
      </c>
      <c r="O17" s="65">
        <f>IF(ISNA(VLOOKUP($C17,ИД!$A$2:$I$11,8,0)),0,VLOOKUP($C17,ИД!$A$2:$I$11,8,0))</f>
        <v>0</v>
      </c>
      <c r="P17" s="66">
        <f>IF(ISNA(VLOOKUP($C17,ИД!$A$2:$I$11,9,0)),0,VLOOKUP($C17,ИД!$A$2:$I$11,9,0))</f>
        <v>0</v>
      </c>
      <c r="Q17" s="66">
        <f t="shared" si="10"/>
        <v>0</v>
      </c>
      <c r="R17" s="72">
        <f t="shared" si="11"/>
        <v>0</v>
      </c>
      <c r="S17" s="72">
        <f t="shared" si="12"/>
        <v>0</v>
      </c>
      <c r="T17" s="90">
        <f t="shared" si="13"/>
        <v>0</v>
      </c>
      <c r="U17" s="97">
        <f>IF(ISNA(VLOOKUP($C17,ИД!$A$2:$G$11,7,0)),0,VLOOKUP($C17,ИД!$A$2:$G$11,7,0))</f>
        <v>0</v>
      </c>
      <c r="V17" s="8">
        <f t="shared" si="14"/>
        <v>0</v>
      </c>
      <c r="W17" s="8">
        <f t="shared" si="7"/>
        <v>0</v>
      </c>
      <c r="X17" s="98">
        <f>IF(ISNA(VLOOKUP($C17,ИД!$A$2:$J$11,10,0)),0,VLOOKUP($C17,ИД!$A$2:$J$11,10,0))</f>
        <v>0</v>
      </c>
      <c r="Y17" s="101">
        <f>IF(ISNA(VLOOKUP($C17,ИД!$A$2:$F$11,6,0)),0,VLOOKUP($C17,ИД!$A$2:$F$11,6,0))</f>
        <v>0</v>
      </c>
      <c r="Z17" s="34">
        <f t="shared" si="6"/>
        <v>0</v>
      </c>
      <c r="AA17" s="34">
        <f t="shared" si="8"/>
        <v>0</v>
      </c>
      <c r="AB17" s="102">
        <f>IF(ISNA(VLOOKUP($C17,ИД!$A$2:$E$11,5,0)),0,VLOOKUP($C17,ИД!$A$2:$E$11,5,0))</f>
        <v>0</v>
      </c>
      <c r="AC17" s="6"/>
      <c r="AD17" s="15"/>
      <c r="AE17" s="12"/>
      <c r="AF17" s="12"/>
      <c r="AG17" s="2"/>
    </row>
    <row r="18" spans="1:33" s="5" customFormat="1" ht="15" customHeight="1" x14ac:dyDescent="0.25">
      <c r="A18" s="107"/>
      <c r="B18" s="13"/>
      <c r="C18" s="13"/>
      <c r="D18" s="64">
        <f>IF(ISNA(VLOOKUP($C18,ИД!$A$2:$D$11,2,0)),0,VLOOKUP($C18,ИД!$A$2:$D$11,2,0))</f>
        <v>0</v>
      </c>
      <c r="E18" s="64">
        <f>IF(ISNA(VLOOKUP($C18,ИД!$A$2:$D$11,2,0)),0,VLOOKUP($C18,ИД!$A$2:$D$11,3,0))</f>
        <v>0</v>
      </c>
      <c r="F18" s="64">
        <f>IF(ISNA(VLOOKUP($C18,ИД!$A$2:$D$11,2,0)),0,VLOOKUP($C18,ИД!$A$2:$D$11,4,0))</f>
        <v>0</v>
      </c>
      <c r="G18" s="11">
        <v>13</v>
      </c>
      <c r="H18" s="73"/>
      <c r="I18" s="73"/>
      <c r="J18" s="73"/>
      <c r="K18" s="14"/>
      <c r="L18" s="71">
        <f t="shared" si="0"/>
        <v>0</v>
      </c>
      <c r="M18" s="108">
        <f t="shared" si="9"/>
        <v>0</v>
      </c>
      <c r="N18" s="89">
        <f t="shared" si="1"/>
        <v>0</v>
      </c>
      <c r="O18" s="65">
        <f>IF(ISNA(VLOOKUP($C18,ИД!$A$2:$I$11,8,0)),0,VLOOKUP($C18,ИД!$A$2:$I$11,8,0))</f>
        <v>0</v>
      </c>
      <c r="P18" s="66">
        <f>IF(ISNA(VLOOKUP($C18,ИД!$A$2:$I$11,9,0)),0,VLOOKUP($C18,ИД!$A$2:$I$11,9,0))</f>
        <v>0</v>
      </c>
      <c r="Q18" s="66">
        <f t="shared" si="10"/>
        <v>0</v>
      </c>
      <c r="R18" s="72">
        <f t="shared" si="11"/>
        <v>0</v>
      </c>
      <c r="S18" s="72">
        <f t="shared" si="12"/>
        <v>0</v>
      </c>
      <c r="T18" s="90">
        <f t="shared" si="13"/>
        <v>0</v>
      </c>
      <c r="U18" s="97">
        <f>IF(ISNA(VLOOKUP($C18,ИД!$A$2:$G$11,7,0)),0,VLOOKUP($C18,ИД!$A$2:$G$11,7,0))</f>
        <v>0</v>
      </c>
      <c r="V18" s="8">
        <f t="shared" si="14"/>
        <v>0</v>
      </c>
      <c r="W18" s="8">
        <f t="shared" si="7"/>
        <v>0</v>
      </c>
      <c r="X18" s="98">
        <f>IF(ISNA(VLOOKUP($C18,ИД!$A$2:$J$11,10,0)),0,VLOOKUP($C18,ИД!$A$2:$J$11,10,0))</f>
        <v>0</v>
      </c>
      <c r="Y18" s="101">
        <f>IF(ISNA(VLOOKUP($C18,ИД!$A$2:$F$11,6,0)),0,VLOOKUP($C18,ИД!$A$2:$F$11,6,0))</f>
        <v>0</v>
      </c>
      <c r="Z18" s="34">
        <f t="shared" si="6"/>
        <v>0</v>
      </c>
      <c r="AA18" s="34">
        <f t="shared" si="8"/>
        <v>0</v>
      </c>
      <c r="AB18" s="102">
        <f>IF(ISNA(VLOOKUP($C18,ИД!$A$2:$E$11,5,0)),0,VLOOKUP($C18,ИД!$A$2:$E$11,5,0))</f>
        <v>0</v>
      </c>
      <c r="AC18" s="6"/>
      <c r="AD18" s="15"/>
      <c r="AE18" s="12"/>
      <c r="AF18" s="12"/>
      <c r="AG18" s="2"/>
    </row>
    <row r="19" spans="1:33" s="5" customFormat="1" ht="15" customHeight="1" x14ac:dyDescent="0.25">
      <c r="A19" s="107"/>
      <c r="B19" s="13"/>
      <c r="C19" s="13"/>
      <c r="D19" s="64">
        <f>IF(ISNA(VLOOKUP($C19,ИД!$A$2:$D$11,2,0)),0,VLOOKUP($C19,ИД!$A$2:$D$11,2,0))</f>
        <v>0</v>
      </c>
      <c r="E19" s="64">
        <f>IF(ISNA(VLOOKUP($C19,ИД!$A$2:$D$11,2,0)),0,VLOOKUP($C19,ИД!$A$2:$D$11,3,0))</f>
        <v>0</v>
      </c>
      <c r="F19" s="64">
        <f>IF(ISNA(VLOOKUP($C19,ИД!$A$2:$D$11,2,0)),0,VLOOKUP($C19,ИД!$A$2:$D$11,4,0))</f>
        <v>0</v>
      </c>
      <c r="G19" s="11">
        <v>14</v>
      </c>
      <c r="H19" s="73"/>
      <c r="I19" s="73"/>
      <c r="J19" s="73"/>
      <c r="K19" s="14"/>
      <c r="L19" s="71">
        <f t="shared" si="0"/>
        <v>0</v>
      </c>
      <c r="M19" s="108">
        <f t="shared" si="9"/>
        <v>0</v>
      </c>
      <c r="N19" s="89">
        <f t="shared" si="1"/>
        <v>0</v>
      </c>
      <c r="O19" s="65">
        <f>IF(ISNA(VLOOKUP($C19,ИД!$A$2:$I$11,8,0)),0,VLOOKUP($C19,ИД!$A$2:$I$11,8,0))</f>
        <v>0</v>
      </c>
      <c r="P19" s="66">
        <f>IF(ISNA(VLOOKUP($C19,ИД!$A$2:$I$11,9,0)),0,VLOOKUP($C19,ИД!$A$2:$I$11,9,0))</f>
        <v>0</v>
      </c>
      <c r="Q19" s="66">
        <f t="shared" si="10"/>
        <v>0</v>
      </c>
      <c r="R19" s="72">
        <f t="shared" si="11"/>
        <v>0</v>
      </c>
      <c r="S19" s="72">
        <f t="shared" si="12"/>
        <v>0</v>
      </c>
      <c r="T19" s="90">
        <f t="shared" si="13"/>
        <v>0</v>
      </c>
      <c r="U19" s="97">
        <f>IF(ISNA(VLOOKUP($C19,ИД!$A$2:$G$11,7,0)),0,VLOOKUP($C19,ИД!$A$2:$G$11,7,0))</f>
        <v>0</v>
      </c>
      <c r="V19" s="8">
        <f t="shared" si="14"/>
        <v>0</v>
      </c>
      <c r="W19" s="8">
        <f t="shared" si="7"/>
        <v>0</v>
      </c>
      <c r="X19" s="98">
        <f>IF(ISNA(VLOOKUP($C19,ИД!$A$2:$J$11,10,0)),0,VLOOKUP($C19,ИД!$A$2:$J$11,10,0))</f>
        <v>0</v>
      </c>
      <c r="Y19" s="101">
        <f>IF(ISNA(VLOOKUP($C19,ИД!$A$2:$F$11,6,0)),0,VLOOKUP($C19,ИД!$A$2:$F$11,6,0))</f>
        <v>0</v>
      </c>
      <c r="Z19" s="34">
        <f t="shared" si="6"/>
        <v>0</v>
      </c>
      <c r="AA19" s="34">
        <f t="shared" si="8"/>
        <v>0</v>
      </c>
      <c r="AB19" s="102">
        <f>IF(ISNA(VLOOKUP($C19,ИД!$A$2:$E$11,5,0)),0,VLOOKUP($C19,ИД!$A$2:$E$11,5,0))</f>
        <v>0</v>
      </c>
      <c r="AC19" s="6"/>
      <c r="AD19" s="15"/>
      <c r="AE19" s="12"/>
      <c r="AF19" s="12"/>
      <c r="AG19" s="2"/>
    </row>
    <row r="20" spans="1:33" s="5" customFormat="1" ht="15" customHeight="1" x14ac:dyDescent="0.25">
      <c r="A20" s="107"/>
      <c r="B20" s="13"/>
      <c r="C20" s="13"/>
      <c r="D20" s="64">
        <f>IF(ISNA(VLOOKUP($C20,ИД!$A$2:$D$11,2,0)),0,VLOOKUP($C20,ИД!$A$2:$D$11,2,0))</f>
        <v>0</v>
      </c>
      <c r="E20" s="64">
        <f>IF(ISNA(VLOOKUP($C20,ИД!$A$2:$D$11,2,0)),0,VLOOKUP($C20,ИД!$A$2:$D$11,3,0))</f>
        <v>0</v>
      </c>
      <c r="F20" s="64">
        <f>IF(ISNA(VLOOKUP($C20,ИД!$A$2:$D$11,2,0)),0,VLOOKUP($C20,ИД!$A$2:$D$11,4,0))</f>
        <v>0</v>
      </c>
      <c r="G20" s="11">
        <v>15</v>
      </c>
      <c r="H20" s="73"/>
      <c r="I20" s="73"/>
      <c r="J20" s="73"/>
      <c r="K20" s="14"/>
      <c r="L20" s="71">
        <f t="shared" si="0"/>
        <v>0</v>
      </c>
      <c r="M20" s="108">
        <f t="shared" si="9"/>
        <v>0</v>
      </c>
      <c r="N20" s="89">
        <f t="shared" si="1"/>
        <v>0</v>
      </c>
      <c r="O20" s="65">
        <f>IF(ISNA(VLOOKUP($C20,ИД!$A$2:$I$11,8,0)),0,VLOOKUP($C20,ИД!$A$2:$I$11,8,0))</f>
        <v>0</v>
      </c>
      <c r="P20" s="66">
        <f>IF(ISNA(VLOOKUP($C20,ИД!$A$2:$I$11,9,0)),0,VLOOKUP($C20,ИД!$A$2:$I$11,9,0))</f>
        <v>0</v>
      </c>
      <c r="Q20" s="66">
        <f t="shared" si="10"/>
        <v>0</v>
      </c>
      <c r="R20" s="72">
        <f t="shared" si="11"/>
        <v>0</v>
      </c>
      <c r="S20" s="72">
        <f t="shared" si="12"/>
        <v>0</v>
      </c>
      <c r="T20" s="90">
        <f t="shared" si="13"/>
        <v>0</v>
      </c>
      <c r="U20" s="97">
        <f>IF(ISNA(VLOOKUP($C20,ИД!$A$2:$G$11,7,0)),0,VLOOKUP($C20,ИД!$A$2:$G$11,7,0))</f>
        <v>0</v>
      </c>
      <c r="V20" s="8">
        <f t="shared" si="14"/>
        <v>0</v>
      </c>
      <c r="W20" s="8">
        <f t="shared" si="7"/>
        <v>0</v>
      </c>
      <c r="X20" s="98">
        <f>IF(ISNA(VLOOKUP($C20,ИД!$A$2:$J$11,10,0)),0,VLOOKUP($C20,ИД!$A$2:$J$11,10,0))</f>
        <v>0</v>
      </c>
      <c r="Y20" s="101">
        <f>IF(ISNA(VLOOKUP($C20,ИД!$A$2:$F$11,6,0)),0,VLOOKUP($C20,ИД!$A$2:$F$11,6,0))</f>
        <v>0</v>
      </c>
      <c r="Z20" s="34">
        <f t="shared" si="6"/>
        <v>0</v>
      </c>
      <c r="AA20" s="34">
        <f t="shared" si="8"/>
        <v>0</v>
      </c>
      <c r="AB20" s="102">
        <f>IF(ISNA(VLOOKUP($C20,ИД!$A$2:$E$11,5,0)),0,VLOOKUP($C20,ИД!$A$2:$E$11,5,0))</f>
        <v>0</v>
      </c>
      <c r="AC20" s="6"/>
      <c r="AD20" s="15"/>
      <c r="AE20" s="12"/>
      <c r="AF20" s="12"/>
      <c r="AG20" s="2"/>
    </row>
    <row r="21" spans="1:33" s="5" customFormat="1" ht="15" customHeight="1" x14ac:dyDescent="0.25">
      <c r="A21" s="107"/>
      <c r="B21" s="13"/>
      <c r="C21" s="13"/>
      <c r="D21" s="64">
        <f>IF(ISNA(VLOOKUP($C21,ИД!$A$2:$D$11,2,0)),0,VLOOKUP($C21,ИД!$A$2:$D$11,2,0))</f>
        <v>0</v>
      </c>
      <c r="E21" s="64">
        <f>IF(ISNA(VLOOKUP($C21,ИД!$A$2:$D$11,2,0)),0,VLOOKUP($C21,ИД!$A$2:$D$11,3,0))</f>
        <v>0</v>
      </c>
      <c r="F21" s="64">
        <f>IF(ISNA(VLOOKUP($C21,ИД!$A$2:$D$11,2,0)),0,VLOOKUP($C21,ИД!$A$2:$D$11,4,0))</f>
        <v>0</v>
      </c>
      <c r="G21" s="11">
        <v>16</v>
      </c>
      <c r="H21" s="73"/>
      <c r="I21" s="73"/>
      <c r="J21" s="73"/>
      <c r="K21" s="14"/>
      <c r="L21" s="71">
        <f t="shared" si="0"/>
        <v>0</v>
      </c>
      <c r="M21" s="108">
        <f t="shared" si="9"/>
        <v>0</v>
      </c>
      <c r="N21" s="89">
        <f t="shared" si="1"/>
        <v>0</v>
      </c>
      <c r="O21" s="65">
        <f>IF(ISNA(VLOOKUP($C21,ИД!$A$2:$I$11,8,0)),0,VLOOKUP($C21,ИД!$A$2:$I$11,8,0))</f>
        <v>0</v>
      </c>
      <c r="P21" s="66">
        <f>IF(ISNA(VLOOKUP($C21,ИД!$A$2:$I$11,9,0)),0,VLOOKUP($C21,ИД!$A$2:$I$11,9,0))</f>
        <v>0</v>
      </c>
      <c r="Q21" s="66">
        <f t="shared" si="10"/>
        <v>0</v>
      </c>
      <c r="R21" s="72">
        <f t="shared" si="11"/>
        <v>0</v>
      </c>
      <c r="S21" s="72">
        <f t="shared" si="12"/>
        <v>0</v>
      </c>
      <c r="T21" s="90">
        <f t="shared" si="13"/>
        <v>0</v>
      </c>
      <c r="U21" s="97">
        <f>IF(ISNA(VLOOKUP($C21,ИД!$A$2:$G$11,7,0)),0,VLOOKUP($C21,ИД!$A$2:$G$11,7,0))</f>
        <v>0</v>
      </c>
      <c r="V21" s="8">
        <f t="shared" si="14"/>
        <v>0</v>
      </c>
      <c r="W21" s="8">
        <f t="shared" si="7"/>
        <v>0</v>
      </c>
      <c r="X21" s="98">
        <f>IF(ISNA(VLOOKUP($C21,ИД!$A$2:$J$11,10,0)),0,VLOOKUP($C21,ИД!$A$2:$J$11,10,0))</f>
        <v>0</v>
      </c>
      <c r="Y21" s="101">
        <f>IF(ISNA(VLOOKUP($C21,ИД!$A$2:$F$11,6,0)),0,VLOOKUP($C21,ИД!$A$2:$F$11,6,0))</f>
        <v>0</v>
      </c>
      <c r="Z21" s="34">
        <f t="shared" si="6"/>
        <v>0</v>
      </c>
      <c r="AA21" s="34">
        <f t="shared" si="8"/>
        <v>0</v>
      </c>
      <c r="AB21" s="102">
        <f>IF(ISNA(VLOOKUP($C21,ИД!$A$2:$E$11,5,0)),0,VLOOKUP($C21,ИД!$A$2:$E$11,5,0))</f>
        <v>0</v>
      </c>
      <c r="AC21" s="6"/>
      <c r="AD21" s="15"/>
      <c r="AE21" s="12"/>
      <c r="AF21" s="12"/>
      <c r="AG21" s="2"/>
    </row>
    <row r="22" spans="1:33" s="5" customFormat="1" ht="15" customHeight="1" x14ac:dyDescent="0.25">
      <c r="A22" s="107"/>
      <c r="B22" s="13"/>
      <c r="C22" s="13"/>
      <c r="D22" s="64">
        <f>IF(ISNA(VLOOKUP($C22,ИД!$A$2:$D$11,2,0)),0,VLOOKUP($C22,ИД!$A$2:$D$11,2,0))</f>
        <v>0</v>
      </c>
      <c r="E22" s="64">
        <f>IF(ISNA(VLOOKUP($C22,ИД!$A$2:$D$11,2,0)),0,VLOOKUP($C22,ИД!$A$2:$D$11,3,0))</f>
        <v>0</v>
      </c>
      <c r="F22" s="64">
        <f>IF(ISNA(VLOOKUP($C22,ИД!$A$2:$D$11,2,0)),0,VLOOKUP($C22,ИД!$A$2:$D$11,4,0))</f>
        <v>0</v>
      </c>
      <c r="G22" s="11">
        <v>17</v>
      </c>
      <c r="H22" s="73"/>
      <c r="I22" s="73"/>
      <c r="J22" s="73"/>
      <c r="K22" s="14"/>
      <c r="L22" s="71">
        <f t="shared" si="0"/>
        <v>0</v>
      </c>
      <c r="M22" s="108">
        <f t="shared" si="9"/>
        <v>0</v>
      </c>
      <c r="N22" s="89">
        <f t="shared" si="1"/>
        <v>0</v>
      </c>
      <c r="O22" s="65">
        <f>IF(ISNA(VLOOKUP($C22,ИД!$A$2:$I$11,8,0)),0,VLOOKUP($C22,ИД!$A$2:$I$11,8,0))</f>
        <v>0</v>
      </c>
      <c r="P22" s="66">
        <f>IF(ISNA(VLOOKUP($C22,ИД!$A$2:$I$11,9,0)),0,VLOOKUP($C22,ИД!$A$2:$I$11,9,0))</f>
        <v>0</v>
      </c>
      <c r="Q22" s="66">
        <f t="shared" si="10"/>
        <v>0</v>
      </c>
      <c r="R22" s="72">
        <f t="shared" si="11"/>
        <v>0</v>
      </c>
      <c r="S22" s="72">
        <f t="shared" si="12"/>
        <v>0</v>
      </c>
      <c r="T22" s="90">
        <f t="shared" si="13"/>
        <v>0</v>
      </c>
      <c r="U22" s="97">
        <f>IF(ISNA(VLOOKUP($C22,ИД!$A$2:$G$11,7,0)),0,VLOOKUP($C22,ИД!$A$2:$G$11,7,0))</f>
        <v>0</v>
      </c>
      <c r="V22" s="8">
        <f t="shared" si="14"/>
        <v>0</v>
      </c>
      <c r="W22" s="8">
        <f t="shared" si="7"/>
        <v>0</v>
      </c>
      <c r="X22" s="98">
        <f>IF(ISNA(VLOOKUP($C22,ИД!$A$2:$J$11,10,0)),0,VLOOKUP($C22,ИД!$A$2:$J$11,10,0))</f>
        <v>0</v>
      </c>
      <c r="Y22" s="101">
        <f>IF(ISNA(VLOOKUP($C22,ИД!$A$2:$F$11,6,0)),0,VLOOKUP($C22,ИД!$A$2:$F$11,6,0))</f>
        <v>0</v>
      </c>
      <c r="Z22" s="34">
        <f t="shared" si="6"/>
        <v>0</v>
      </c>
      <c r="AA22" s="34">
        <f t="shared" si="8"/>
        <v>0</v>
      </c>
      <c r="AB22" s="102">
        <f>IF(ISNA(VLOOKUP($C22,ИД!$A$2:$E$11,5,0)),0,VLOOKUP($C22,ИД!$A$2:$E$11,5,0))</f>
        <v>0</v>
      </c>
      <c r="AC22" s="6"/>
      <c r="AD22" s="15"/>
      <c r="AE22" s="12"/>
      <c r="AF22" s="12"/>
      <c r="AG22" s="2"/>
    </row>
    <row r="23" spans="1:33" s="5" customFormat="1" ht="15" customHeight="1" x14ac:dyDescent="0.25">
      <c r="A23" s="107"/>
      <c r="B23" s="13"/>
      <c r="C23" s="13"/>
      <c r="D23" s="64">
        <f>IF(ISNA(VLOOKUP($C23,ИД!$A$2:$D$11,2,0)),0,VLOOKUP($C23,ИД!$A$2:$D$11,2,0))</f>
        <v>0</v>
      </c>
      <c r="E23" s="64">
        <f>IF(ISNA(VLOOKUP($C23,ИД!$A$2:$D$11,2,0)),0,VLOOKUP($C23,ИД!$A$2:$D$11,3,0))</f>
        <v>0</v>
      </c>
      <c r="F23" s="64">
        <f>IF(ISNA(VLOOKUP($C23,ИД!$A$2:$D$11,2,0)),0,VLOOKUP($C23,ИД!$A$2:$D$11,4,0))</f>
        <v>0</v>
      </c>
      <c r="G23" s="11">
        <v>18</v>
      </c>
      <c r="H23" s="73"/>
      <c r="I23" s="73"/>
      <c r="J23" s="73"/>
      <c r="K23" s="14"/>
      <c r="L23" s="71">
        <f t="shared" si="0"/>
        <v>0</v>
      </c>
      <c r="M23" s="108">
        <f t="shared" si="9"/>
        <v>0</v>
      </c>
      <c r="N23" s="89">
        <f t="shared" si="1"/>
        <v>0</v>
      </c>
      <c r="O23" s="65">
        <f>IF(ISNA(VLOOKUP($C23,ИД!$A$2:$I$11,8,0)),0,VLOOKUP($C23,ИД!$A$2:$I$11,8,0))</f>
        <v>0</v>
      </c>
      <c r="P23" s="66">
        <f>IF(ISNA(VLOOKUP($C23,ИД!$A$2:$I$11,9,0)),0,VLOOKUP($C23,ИД!$A$2:$I$11,9,0))</f>
        <v>0</v>
      </c>
      <c r="Q23" s="66">
        <f t="shared" si="10"/>
        <v>0</v>
      </c>
      <c r="R23" s="72">
        <f t="shared" si="11"/>
        <v>0</v>
      </c>
      <c r="S23" s="72">
        <f t="shared" si="12"/>
        <v>0</v>
      </c>
      <c r="T23" s="90">
        <f t="shared" si="13"/>
        <v>0</v>
      </c>
      <c r="U23" s="97">
        <f>IF(ISNA(VLOOKUP($C23,ИД!$A$2:$G$11,7,0)),0,VLOOKUP($C23,ИД!$A$2:$G$11,7,0))</f>
        <v>0</v>
      </c>
      <c r="V23" s="8">
        <f t="shared" si="14"/>
        <v>0</v>
      </c>
      <c r="W23" s="8">
        <f t="shared" si="7"/>
        <v>0</v>
      </c>
      <c r="X23" s="98">
        <f>IF(ISNA(VLOOKUP($C23,ИД!$A$2:$J$11,10,0)),0,VLOOKUP($C23,ИД!$A$2:$J$11,10,0))</f>
        <v>0</v>
      </c>
      <c r="Y23" s="101">
        <f>IF(ISNA(VLOOKUP($C23,ИД!$A$2:$F$11,6,0)),0,VLOOKUP($C23,ИД!$A$2:$F$11,6,0))</f>
        <v>0</v>
      </c>
      <c r="Z23" s="34">
        <f t="shared" si="6"/>
        <v>0</v>
      </c>
      <c r="AA23" s="34">
        <f t="shared" si="8"/>
        <v>0</v>
      </c>
      <c r="AB23" s="102">
        <f>IF(ISNA(VLOOKUP($C23,ИД!$A$2:$E$11,5,0)),0,VLOOKUP($C23,ИД!$A$2:$E$11,5,0))</f>
        <v>0</v>
      </c>
      <c r="AC23" s="6"/>
      <c r="AD23" s="15"/>
      <c r="AE23" s="12"/>
      <c r="AF23" s="12"/>
      <c r="AG23" s="2"/>
    </row>
    <row r="24" spans="1:33" s="5" customFormat="1" ht="15" customHeight="1" x14ac:dyDescent="0.25">
      <c r="A24" s="107"/>
      <c r="B24" s="13"/>
      <c r="C24" s="13"/>
      <c r="D24" s="64">
        <f>IF(ISNA(VLOOKUP($C24,ИД!$A$2:$D$11,2,0)),0,VLOOKUP($C24,ИД!$A$2:$D$11,2,0))</f>
        <v>0</v>
      </c>
      <c r="E24" s="64">
        <f>IF(ISNA(VLOOKUP($C24,ИД!$A$2:$D$11,2,0)),0,VLOOKUP($C24,ИД!$A$2:$D$11,3,0))</f>
        <v>0</v>
      </c>
      <c r="F24" s="64">
        <f>IF(ISNA(VLOOKUP($C24,ИД!$A$2:$D$11,2,0)),0,VLOOKUP($C24,ИД!$A$2:$D$11,4,0))</f>
        <v>0</v>
      </c>
      <c r="G24" s="11">
        <v>19</v>
      </c>
      <c r="H24" s="73"/>
      <c r="I24" s="73"/>
      <c r="J24" s="73"/>
      <c r="K24" s="14"/>
      <c r="L24" s="71">
        <f t="shared" si="0"/>
        <v>0</v>
      </c>
      <c r="M24" s="108">
        <f t="shared" ref="M24:M146" si="15">L24*$B$221</f>
        <v>0</v>
      </c>
      <c r="N24" s="89">
        <f t="shared" si="1"/>
        <v>0</v>
      </c>
      <c r="O24" s="65">
        <f>IF(ISNA(VLOOKUP($C24,ИД!$A$2:$I$11,8,0)),0,VLOOKUP($C24,ИД!$A$2:$I$11,8,0))</f>
        <v>0</v>
      </c>
      <c r="P24" s="66">
        <f>IF(ISNA(VLOOKUP($C24,ИД!$A$2:$I$11,9,0)),0,VLOOKUP($C24,ИД!$A$2:$I$11,9,0))</f>
        <v>0</v>
      </c>
      <c r="Q24" s="66">
        <f t="shared" ref="Q24:Q146" si="16">K24</f>
        <v>0</v>
      </c>
      <c r="R24" s="72">
        <f t="shared" ref="R24:R146" si="17">P24*N24*Q24/1000</f>
        <v>0</v>
      </c>
      <c r="S24" s="72">
        <f t="shared" ref="S24:S146" si="18">L24-R24</f>
        <v>0</v>
      </c>
      <c r="T24" s="90">
        <f t="shared" ref="T24:T146" si="19">S24*$B$221</f>
        <v>0</v>
      </c>
      <c r="U24" s="97">
        <f>IF(ISNA(VLOOKUP($C24,ИД!$A$2:$G$11,7,0)),0,VLOOKUP($C24,ИД!$A$2:$G$11,7,0))</f>
        <v>0</v>
      </c>
      <c r="V24" s="8">
        <f t="shared" ref="V24:V146" si="20">N24*U24</f>
        <v>0</v>
      </c>
      <c r="W24" s="8">
        <f t="shared" si="7"/>
        <v>0</v>
      </c>
      <c r="X24" s="98">
        <f>IF(ISNA(VLOOKUP($C24,ИД!$A$2:$J$11,10,0)),0,VLOOKUP($C24,ИД!$A$2:$J$11,10,0))</f>
        <v>0</v>
      </c>
      <c r="Y24" s="101">
        <f>IF(ISNA(VLOOKUP($C24,ИД!$A$2:$F$11,6,0)),0,VLOOKUP($C24,ИД!$A$2:$F$11,6,0))</f>
        <v>0</v>
      </c>
      <c r="Z24" s="34">
        <f t="shared" si="6"/>
        <v>0</v>
      </c>
      <c r="AA24" s="34">
        <f t="shared" si="8"/>
        <v>0</v>
      </c>
      <c r="AB24" s="102">
        <f>IF(ISNA(VLOOKUP($C24,ИД!$A$2:$E$11,5,0)),0,VLOOKUP($C24,ИД!$A$2:$E$11,5,0))</f>
        <v>0</v>
      </c>
      <c r="AC24" s="6"/>
      <c r="AD24" s="15"/>
      <c r="AE24" s="12"/>
      <c r="AF24" s="12"/>
      <c r="AG24" s="2"/>
    </row>
    <row r="25" spans="1:33" s="5" customFormat="1" ht="15" customHeight="1" x14ac:dyDescent="0.25">
      <c r="A25" s="107"/>
      <c r="B25" s="13"/>
      <c r="C25" s="13"/>
      <c r="D25" s="64">
        <f>IF(ISNA(VLOOKUP($C25,ИД!$A$2:$D$11,2,0)),0,VLOOKUP($C25,ИД!$A$2:$D$11,2,0))</f>
        <v>0</v>
      </c>
      <c r="E25" s="64">
        <f>IF(ISNA(VLOOKUP($C25,ИД!$A$2:$D$11,2,0)),0,VLOOKUP($C25,ИД!$A$2:$D$11,3,0))</f>
        <v>0</v>
      </c>
      <c r="F25" s="64">
        <f>IF(ISNA(VLOOKUP($C25,ИД!$A$2:$D$11,2,0)),0,VLOOKUP($C25,ИД!$A$2:$D$11,4,0))</f>
        <v>0</v>
      </c>
      <c r="G25" s="11">
        <v>20</v>
      </c>
      <c r="H25" s="73"/>
      <c r="I25" s="73"/>
      <c r="J25" s="73"/>
      <c r="K25" s="14"/>
      <c r="L25" s="71">
        <f t="shared" si="0"/>
        <v>0</v>
      </c>
      <c r="M25" s="108">
        <f t="shared" si="15"/>
        <v>0</v>
      </c>
      <c r="N25" s="89">
        <f t="shared" si="1"/>
        <v>0</v>
      </c>
      <c r="O25" s="65">
        <f>IF(ISNA(VLOOKUP($C25,ИД!$A$2:$I$11,8,0)),0,VLOOKUP($C25,ИД!$A$2:$I$11,8,0))</f>
        <v>0</v>
      </c>
      <c r="P25" s="66">
        <f>IF(ISNA(VLOOKUP($C25,ИД!$A$2:$I$11,9,0)),0,VLOOKUP($C25,ИД!$A$2:$I$11,9,0))</f>
        <v>0</v>
      </c>
      <c r="Q25" s="66">
        <f t="shared" si="16"/>
        <v>0</v>
      </c>
      <c r="R25" s="72">
        <f t="shared" si="17"/>
        <v>0</v>
      </c>
      <c r="S25" s="72">
        <f t="shared" si="18"/>
        <v>0</v>
      </c>
      <c r="T25" s="90">
        <f t="shared" si="19"/>
        <v>0</v>
      </c>
      <c r="U25" s="97">
        <f>IF(ISNA(VLOOKUP($C25,ИД!$A$2:$G$11,7,0)),0,VLOOKUP($C25,ИД!$A$2:$G$11,7,0))</f>
        <v>0</v>
      </c>
      <c r="V25" s="8">
        <f t="shared" si="20"/>
        <v>0</v>
      </c>
      <c r="W25" s="8">
        <f t="shared" si="7"/>
        <v>0</v>
      </c>
      <c r="X25" s="98">
        <f>IF(ISNA(VLOOKUP($C25,ИД!$A$2:$J$11,10,0)),0,VLOOKUP($C25,ИД!$A$2:$J$11,10,0))</f>
        <v>0</v>
      </c>
      <c r="Y25" s="101">
        <f>IF(ISNA(VLOOKUP($C25,ИД!$A$2:$F$11,6,0)),0,VLOOKUP($C25,ИД!$A$2:$F$11,6,0))</f>
        <v>0</v>
      </c>
      <c r="Z25" s="34">
        <f t="shared" si="6"/>
        <v>0</v>
      </c>
      <c r="AA25" s="34">
        <f t="shared" si="8"/>
        <v>0</v>
      </c>
      <c r="AB25" s="102">
        <f>IF(ISNA(VLOOKUP($C25,ИД!$A$2:$E$11,5,0)),0,VLOOKUP($C25,ИД!$A$2:$E$11,5,0))</f>
        <v>0</v>
      </c>
      <c r="AC25" s="6"/>
      <c r="AD25" s="15"/>
      <c r="AE25" s="12"/>
      <c r="AF25" s="12"/>
      <c r="AG25" s="2"/>
    </row>
    <row r="26" spans="1:33" s="5" customFormat="1" ht="15" customHeight="1" x14ac:dyDescent="0.25">
      <c r="A26" s="107"/>
      <c r="B26" s="13"/>
      <c r="C26" s="13"/>
      <c r="D26" s="64">
        <f>IF(ISNA(VLOOKUP($C26,ИД!$A$2:$D$11,2,0)),0,VLOOKUP($C26,ИД!$A$2:$D$11,2,0))</f>
        <v>0</v>
      </c>
      <c r="E26" s="64">
        <f>IF(ISNA(VLOOKUP($C26,ИД!$A$2:$D$11,2,0)),0,VLOOKUP($C26,ИД!$A$2:$D$11,3,0))</f>
        <v>0</v>
      </c>
      <c r="F26" s="64">
        <f>IF(ISNA(VLOOKUP($C26,ИД!$A$2:$D$11,2,0)),0,VLOOKUP($C26,ИД!$A$2:$D$11,4,0))</f>
        <v>0</v>
      </c>
      <c r="G26" s="11">
        <v>21</v>
      </c>
      <c r="H26" s="73"/>
      <c r="I26" s="73"/>
      <c r="J26" s="73"/>
      <c r="K26" s="14"/>
      <c r="L26" s="71">
        <f t="shared" si="0"/>
        <v>0</v>
      </c>
      <c r="M26" s="108">
        <f t="shared" si="15"/>
        <v>0</v>
      </c>
      <c r="N26" s="89">
        <f t="shared" si="1"/>
        <v>0</v>
      </c>
      <c r="O26" s="65">
        <f>IF(ISNA(VLOOKUP($C26,ИД!$A$2:$I$11,8,0)),0,VLOOKUP($C26,ИД!$A$2:$I$11,8,0))</f>
        <v>0</v>
      </c>
      <c r="P26" s="66">
        <f>IF(ISNA(VLOOKUP($C26,ИД!$A$2:$I$11,9,0)),0,VLOOKUP($C26,ИД!$A$2:$I$11,9,0))</f>
        <v>0</v>
      </c>
      <c r="Q26" s="66">
        <f t="shared" si="16"/>
        <v>0</v>
      </c>
      <c r="R26" s="72">
        <f t="shared" si="17"/>
        <v>0</v>
      </c>
      <c r="S26" s="72">
        <f t="shared" si="18"/>
        <v>0</v>
      </c>
      <c r="T26" s="90">
        <f t="shared" si="19"/>
        <v>0</v>
      </c>
      <c r="U26" s="97">
        <f>IF(ISNA(VLOOKUP($C26,ИД!$A$2:$G$11,7,0)),0,VLOOKUP($C26,ИД!$A$2:$G$11,7,0))</f>
        <v>0</v>
      </c>
      <c r="V26" s="8">
        <f t="shared" si="20"/>
        <v>0</v>
      </c>
      <c r="W26" s="8">
        <f t="shared" si="7"/>
        <v>0</v>
      </c>
      <c r="X26" s="98">
        <f>IF(ISNA(VLOOKUP($C26,ИД!$A$2:$J$11,10,0)),0,VLOOKUP($C26,ИД!$A$2:$J$11,10,0))</f>
        <v>0</v>
      </c>
      <c r="Y26" s="101">
        <f>IF(ISNA(VLOOKUP($C26,ИД!$A$2:$F$11,6,0)),0,VLOOKUP($C26,ИД!$A$2:$F$11,6,0))</f>
        <v>0</v>
      </c>
      <c r="Z26" s="34">
        <f t="shared" si="6"/>
        <v>0</v>
      </c>
      <c r="AA26" s="34">
        <f t="shared" si="8"/>
        <v>0</v>
      </c>
      <c r="AB26" s="102">
        <f>IF(ISNA(VLOOKUP($C26,ИД!$A$2:$E$11,5,0)),0,VLOOKUP($C26,ИД!$A$2:$E$11,5,0))</f>
        <v>0</v>
      </c>
      <c r="AC26" s="6"/>
      <c r="AD26" s="15"/>
      <c r="AE26" s="12"/>
      <c r="AF26" s="12"/>
      <c r="AG26" s="2"/>
    </row>
    <row r="27" spans="1:33" s="5" customFormat="1" ht="15" hidden="1" customHeight="1" outlineLevel="1" x14ac:dyDescent="0.25">
      <c r="A27" s="107"/>
      <c r="B27" s="13"/>
      <c r="C27" s="13"/>
      <c r="D27" s="64">
        <f>IF(ISNA(VLOOKUP($C27,ИД!$A$2:$D$11,2,0)),0,VLOOKUP($C27,ИД!$A$2:$D$11,2,0))</f>
        <v>0</v>
      </c>
      <c r="E27" s="64">
        <f>IF(ISNA(VLOOKUP($C27,ИД!$A$2:$D$11,2,0)),0,VLOOKUP($C27,ИД!$A$2:$D$11,3,0))</f>
        <v>0</v>
      </c>
      <c r="F27" s="64">
        <f>IF(ISNA(VLOOKUP($C27,ИД!$A$2:$D$11,2,0)),0,VLOOKUP($C27,ИД!$A$2:$D$11,4,0))</f>
        <v>0</v>
      </c>
      <c r="G27" s="11">
        <v>22</v>
      </c>
      <c r="H27" s="73"/>
      <c r="I27" s="73"/>
      <c r="J27" s="73"/>
      <c r="K27" s="14"/>
      <c r="L27" s="71">
        <f t="shared" si="0"/>
        <v>0</v>
      </c>
      <c r="M27" s="108">
        <f t="shared" si="15"/>
        <v>0</v>
      </c>
      <c r="N27" s="89">
        <f t="shared" si="1"/>
        <v>0</v>
      </c>
      <c r="O27" s="65">
        <f>IF(ISNA(VLOOKUP($C27,ИД!$A$2:$I$11,8,0)),0,VLOOKUP($C27,ИД!$A$2:$I$11,8,0))</f>
        <v>0</v>
      </c>
      <c r="P27" s="66">
        <f>IF(ISNA(VLOOKUP($C27,ИД!$A$2:$I$11,9,0)),0,VLOOKUP($C27,ИД!$A$2:$I$11,9,0))</f>
        <v>0</v>
      </c>
      <c r="Q27" s="66">
        <f t="shared" si="16"/>
        <v>0</v>
      </c>
      <c r="R27" s="72">
        <f t="shared" si="17"/>
        <v>0</v>
      </c>
      <c r="S27" s="72">
        <f t="shared" si="18"/>
        <v>0</v>
      </c>
      <c r="T27" s="90">
        <f t="shared" si="19"/>
        <v>0</v>
      </c>
      <c r="U27" s="97">
        <f>IF(ISNA(VLOOKUP($C27,ИД!$A$2:$G$11,7,0)),0,VLOOKUP($C27,ИД!$A$2:$G$11,7,0))</f>
        <v>0</v>
      </c>
      <c r="V27" s="8">
        <f t="shared" si="20"/>
        <v>0</v>
      </c>
      <c r="W27" s="8">
        <f t="shared" si="7"/>
        <v>0</v>
      </c>
      <c r="X27" s="98">
        <f>IF(ISNA(VLOOKUP($C27,ИД!$A$2:$J$11,10,0)),0,VLOOKUP($C27,ИД!$A$2:$J$11,10,0))</f>
        <v>0</v>
      </c>
      <c r="Y27" s="101">
        <f>IF(ISNA(VLOOKUP($C27,ИД!$A$2:$F$11,6,0)),0,VLOOKUP($C27,ИД!$A$2:$F$11,6,0))</f>
        <v>0</v>
      </c>
      <c r="Z27" s="34">
        <f t="shared" si="6"/>
        <v>0</v>
      </c>
      <c r="AA27" s="34">
        <f t="shared" si="8"/>
        <v>0</v>
      </c>
      <c r="AB27" s="102">
        <f>IF(ISNA(VLOOKUP($C27,ИД!$A$2:$E$11,5,0)),0,VLOOKUP($C27,ИД!$A$2:$E$11,5,0))</f>
        <v>0</v>
      </c>
      <c r="AC27" s="6"/>
      <c r="AD27" s="15"/>
      <c r="AE27" s="12"/>
      <c r="AF27" s="12"/>
      <c r="AG27" s="2"/>
    </row>
    <row r="28" spans="1:33" s="5" customFormat="1" ht="15" hidden="1" customHeight="1" outlineLevel="1" x14ac:dyDescent="0.25">
      <c r="A28" s="107"/>
      <c r="B28" s="13"/>
      <c r="C28" s="13"/>
      <c r="D28" s="64">
        <f>IF(ISNA(VLOOKUP($C28,ИД!$A$2:$D$11,2,0)),0,VLOOKUP($C28,ИД!$A$2:$D$11,2,0))</f>
        <v>0</v>
      </c>
      <c r="E28" s="64">
        <f>IF(ISNA(VLOOKUP($C28,ИД!$A$2:$D$11,2,0)),0,VLOOKUP($C28,ИД!$A$2:$D$11,3,0))</f>
        <v>0</v>
      </c>
      <c r="F28" s="64">
        <f>IF(ISNA(VLOOKUP($C28,ИД!$A$2:$D$11,2,0)),0,VLOOKUP($C28,ИД!$A$2:$D$11,4,0))</f>
        <v>0</v>
      </c>
      <c r="G28" s="11">
        <v>23</v>
      </c>
      <c r="H28" s="73"/>
      <c r="I28" s="73"/>
      <c r="J28" s="73"/>
      <c r="K28" s="14"/>
      <c r="L28" s="71">
        <f t="shared" si="0"/>
        <v>0</v>
      </c>
      <c r="M28" s="108">
        <f t="shared" si="15"/>
        <v>0</v>
      </c>
      <c r="N28" s="89">
        <f t="shared" si="1"/>
        <v>0</v>
      </c>
      <c r="O28" s="65">
        <f>IF(ISNA(VLOOKUP($C28,ИД!$A$2:$I$11,8,0)),0,VLOOKUP($C28,ИД!$A$2:$I$11,8,0))</f>
        <v>0</v>
      </c>
      <c r="P28" s="66">
        <f>IF(ISNA(VLOOKUP($C28,ИД!$A$2:$I$11,9,0)),0,VLOOKUP($C28,ИД!$A$2:$I$11,9,0))</f>
        <v>0</v>
      </c>
      <c r="Q28" s="66">
        <f t="shared" si="16"/>
        <v>0</v>
      </c>
      <c r="R28" s="72">
        <f t="shared" si="17"/>
        <v>0</v>
      </c>
      <c r="S28" s="72">
        <f t="shared" si="18"/>
        <v>0</v>
      </c>
      <c r="T28" s="90">
        <f t="shared" si="19"/>
        <v>0</v>
      </c>
      <c r="U28" s="97">
        <f>IF(ISNA(VLOOKUP($C28,ИД!$A$2:$G$11,7,0)),0,VLOOKUP($C28,ИД!$A$2:$G$11,7,0))</f>
        <v>0</v>
      </c>
      <c r="V28" s="8">
        <f t="shared" si="20"/>
        <v>0</v>
      </c>
      <c r="W28" s="8">
        <f t="shared" si="7"/>
        <v>0</v>
      </c>
      <c r="X28" s="98">
        <f>IF(ISNA(VLOOKUP($C28,ИД!$A$2:$J$11,10,0)),0,VLOOKUP($C28,ИД!$A$2:$J$11,10,0))</f>
        <v>0</v>
      </c>
      <c r="Y28" s="101">
        <f>IF(ISNA(VLOOKUP($C28,ИД!$A$2:$F$11,6,0)),0,VLOOKUP($C28,ИД!$A$2:$F$11,6,0))</f>
        <v>0</v>
      </c>
      <c r="Z28" s="34">
        <f t="shared" si="6"/>
        <v>0</v>
      </c>
      <c r="AA28" s="34">
        <f t="shared" si="8"/>
        <v>0</v>
      </c>
      <c r="AB28" s="102">
        <f>IF(ISNA(VLOOKUP($C28,ИД!$A$2:$E$11,5,0)),0,VLOOKUP($C28,ИД!$A$2:$E$11,5,0))</f>
        <v>0</v>
      </c>
      <c r="AC28" s="6"/>
      <c r="AD28" s="15"/>
      <c r="AE28" s="12"/>
      <c r="AF28" s="12"/>
      <c r="AG28" s="2"/>
    </row>
    <row r="29" spans="1:33" s="5" customFormat="1" ht="13.5" hidden="1" customHeight="1" outlineLevel="1" x14ac:dyDescent="0.25">
      <c r="A29" s="107"/>
      <c r="B29" s="13"/>
      <c r="C29" s="13"/>
      <c r="D29" s="64">
        <f>IF(ISNA(VLOOKUP($C29,ИД!$A$2:$D$11,2,0)),0,VLOOKUP($C29,ИД!$A$2:$D$11,2,0))</f>
        <v>0</v>
      </c>
      <c r="E29" s="64">
        <f>IF(ISNA(VLOOKUP($C29,ИД!$A$2:$D$11,2,0)),0,VLOOKUP($C29,ИД!$A$2:$D$11,3,0))</f>
        <v>0</v>
      </c>
      <c r="F29" s="64">
        <f>IF(ISNA(VLOOKUP($C29,ИД!$A$2:$D$11,2,0)),0,VLOOKUP($C29,ИД!$A$2:$D$11,4,0))</f>
        <v>0</v>
      </c>
      <c r="G29" s="11">
        <v>24</v>
      </c>
      <c r="H29" s="73"/>
      <c r="I29" s="73"/>
      <c r="J29" s="73"/>
      <c r="K29" s="14"/>
      <c r="L29" s="71">
        <f t="shared" si="0"/>
        <v>0</v>
      </c>
      <c r="M29" s="108">
        <f t="shared" si="15"/>
        <v>0</v>
      </c>
      <c r="N29" s="89">
        <f t="shared" si="1"/>
        <v>0</v>
      </c>
      <c r="O29" s="65">
        <f>IF(ISNA(VLOOKUP($C29,ИД!$A$2:$I$11,8,0)),0,VLOOKUP($C29,ИД!$A$2:$I$11,8,0))</f>
        <v>0</v>
      </c>
      <c r="P29" s="66">
        <f>IF(ISNA(VLOOKUP($C29,ИД!$A$2:$I$11,9,0)),0,VLOOKUP($C29,ИД!$A$2:$I$11,9,0))</f>
        <v>0</v>
      </c>
      <c r="Q29" s="66">
        <f t="shared" si="16"/>
        <v>0</v>
      </c>
      <c r="R29" s="72">
        <f t="shared" si="17"/>
        <v>0</v>
      </c>
      <c r="S29" s="72">
        <f t="shared" si="18"/>
        <v>0</v>
      </c>
      <c r="T29" s="90">
        <f t="shared" si="19"/>
        <v>0</v>
      </c>
      <c r="U29" s="97">
        <f>IF(ISNA(VLOOKUP($C29,ИД!$A$2:$G$11,7,0)),0,VLOOKUP($C29,ИД!$A$2:$G$11,7,0))</f>
        <v>0</v>
      </c>
      <c r="V29" s="8">
        <f t="shared" si="20"/>
        <v>0</v>
      </c>
      <c r="W29" s="8">
        <f t="shared" si="7"/>
        <v>0</v>
      </c>
      <c r="X29" s="98">
        <f>IF(ISNA(VLOOKUP($C29,ИД!$A$2:$J$11,10,0)),0,VLOOKUP($C29,ИД!$A$2:$J$11,10,0))</f>
        <v>0</v>
      </c>
      <c r="Y29" s="101">
        <f>IF(ISNA(VLOOKUP($C29,ИД!$A$2:$F$11,6,0)),0,VLOOKUP($C29,ИД!$A$2:$F$11,6,0))</f>
        <v>0</v>
      </c>
      <c r="Z29" s="34">
        <f t="shared" si="6"/>
        <v>0</v>
      </c>
      <c r="AA29" s="34">
        <f t="shared" si="8"/>
        <v>0</v>
      </c>
      <c r="AB29" s="102">
        <f>IF(ISNA(VLOOKUP($C29,ИД!$A$2:$E$11,5,0)),0,VLOOKUP($C29,ИД!$A$2:$E$11,5,0))</f>
        <v>0</v>
      </c>
      <c r="AC29" s="6"/>
      <c r="AD29" s="15"/>
      <c r="AE29" s="12"/>
      <c r="AF29" s="12"/>
      <c r="AG29" s="2"/>
    </row>
    <row r="30" spans="1:33" s="5" customFormat="1" ht="15" hidden="1" customHeight="1" outlineLevel="1" x14ac:dyDescent="0.25">
      <c r="A30" s="107"/>
      <c r="B30" s="13"/>
      <c r="C30" s="13"/>
      <c r="D30" s="64">
        <f>IF(ISNA(VLOOKUP($C30,ИД!$A$2:$D$11,2,0)),0,VLOOKUP($C30,ИД!$A$2:$D$11,2,0))</f>
        <v>0</v>
      </c>
      <c r="E30" s="64">
        <f>IF(ISNA(VLOOKUP($C30,ИД!$A$2:$D$11,2,0)),0,VLOOKUP($C30,ИД!$A$2:$D$11,3,0))</f>
        <v>0</v>
      </c>
      <c r="F30" s="64">
        <f>IF(ISNA(VLOOKUP($C30,ИД!$A$2:$D$11,2,0)),0,VLOOKUP($C30,ИД!$A$2:$D$11,4,0))</f>
        <v>0</v>
      </c>
      <c r="G30" s="11">
        <v>25</v>
      </c>
      <c r="H30" s="73"/>
      <c r="I30" s="73"/>
      <c r="J30" s="73"/>
      <c r="K30" s="14"/>
      <c r="L30" s="71">
        <f t="shared" si="0"/>
        <v>0</v>
      </c>
      <c r="M30" s="108">
        <f t="shared" si="15"/>
        <v>0</v>
      </c>
      <c r="N30" s="89">
        <f t="shared" si="1"/>
        <v>0</v>
      </c>
      <c r="O30" s="65">
        <f>IF(ISNA(VLOOKUP($C30,ИД!$A$2:$I$11,8,0)),0,VLOOKUP($C30,ИД!$A$2:$I$11,8,0))</f>
        <v>0</v>
      </c>
      <c r="P30" s="66">
        <f>IF(ISNA(VLOOKUP($C30,ИД!$A$2:$I$11,9,0)),0,VLOOKUP($C30,ИД!$A$2:$I$11,9,0))</f>
        <v>0</v>
      </c>
      <c r="Q30" s="66">
        <f t="shared" si="16"/>
        <v>0</v>
      </c>
      <c r="R30" s="72">
        <f t="shared" si="17"/>
        <v>0</v>
      </c>
      <c r="S30" s="72">
        <f t="shared" si="18"/>
        <v>0</v>
      </c>
      <c r="T30" s="90">
        <f t="shared" si="19"/>
        <v>0</v>
      </c>
      <c r="U30" s="97">
        <f>IF(ISNA(VLOOKUP($C30,ИД!$A$2:$G$11,7,0)),0,VLOOKUP($C30,ИД!$A$2:$G$11,7,0))</f>
        <v>0</v>
      </c>
      <c r="V30" s="8">
        <f t="shared" si="20"/>
        <v>0</v>
      </c>
      <c r="W30" s="8">
        <f t="shared" si="7"/>
        <v>0</v>
      </c>
      <c r="X30" s="98">
        <f>IF(ISNA(VLOOKUP($C30,ИД!$A$2:$J$11,10,0)),0,VLOOKUP($C30,ИД!$A$2:$J$11,10,0))</f>
        <v>0</v>
      </c>
      <c r="Y30" s="101">
        <f>IF(ISNA(VLOOKUP($C30,ИД!$A$2:$F$11,6,0)),0,VLOOKUP($C30,ИД!$A$2:$F$11,6,0))</f>
        <v>0</v>
      </c>
      <c r="Z30" s="34">
        <f t="shared" si="6"/>
        <v>0</v>
      </c>
      <c r="AA30" s="34">
        <f t="shared" si="8"/>
        <v>0</v>
      </c>
      <c r="AB30" s="102">
        <f>IF(ISNA(VLOOKUP($C30,ИД!$A$2:$E$11,5,0)),0,VLOOKUP($C30,ИД!$A$2:$E$11,5,0))</f>
        <v>0</v>
      </c>
      <c r="AC30" s="6"/>
      <c r="AD30" s="15"/>
      <c r="AE30" s="12"/>
      <c r="AF30" s="12"/>
      <c r="AG30" s="2"/>
    </row>
    <row r="31" spans="1:33" s="5" customFormat="1" ht="15" hidden="1" customHeight="1" outlineLevel="1" x14ac:dyDescent="0.25">
      <c r="A31" s="107"/>
      <c r="B31" s="13"/>
      <c r="C31" s="13"/>
      <c r="D31" s="64">
        <f>IF(ISNA(VLOOKUP($C31,ИД!$A$2:$D$11,2,0)),0,VLOOKUP($C31,ИД!$A$2:$D$11,2,0))</f>
        <v>0</v>
      </c>
      <c r="E31" s="64">
        <f>IF(ISNA(VLOOKUP($C31,ИД!$A$2:$D$11,2,0)),0,VLOOKUP($C31,ИД!$A$2:$D$11,3,0))</f>
        <v>0</v>
      </c>
      <c r="F31" s="64">
        <f>IF(ISNA(VLOOKUP($C31,ИД!$A$2:$D$11,2,0)),0,VLOOKUP($C31,ИД!$A$2:$D$11,4,0))</f>
        <v>0</v>
      </c>
      <c r="G31" s="11">
        <v>26</v>
      </c>
      <c r="H31" s="73"/>
      <c r="I31" s="73"/>
      <c r="J31" s="73"/>
      <c r="K31" s="14"/>
      <c r="L31" s="71">
        <f t="shared" si="0"/>
        <v>0</v>
      </c>
      <c r="M31" s="108">
        <f t="shared" si="15"/>
        <v>0</v>
      </c>
      <c r="N31" s="89">
        <f t="shared" si="1"/>
        <v>0</v>
      </c>
      <c r="O31" s="65">
        <f>IF(ISNA(VLOOKUP($C31,ИД!$A$2:$I$11,8,0)),0,VLOOKUP($C31,ИД!$A$2:$I$11,8,0))</f>
        <v>0</v>
      </c>
      <c r="P31" s="66">
        <f>IF(ISNA(VLOOKUP($C31,ИД!$A$2:$I$11,9,0)),0,VLOOKUP($C31,ИД!$A$2:$I$11,9,0))</f>
        <v>0</v>
      </c>
      <c r="Q31" s="66">
        <f t="shared" si="16"/>
        <v>0</v>
      </c>
      <c r="R31" s="72">
        <f t="shared" si="17"/>
        <v>0</v>
      </c>
      <c r="S31" s="72">
        <f t="shared" si="18"/>
        <v>0</v>
      </c>
      <c r="T31" s="90">
        <f t="shared" si="19"/>
        <v>0</v>
      </c>
      <c r="U31" s="97">
        <f>IF(ISNA(VLOOKUP($C31,ИД!$A$2:$G$11,7,0)),0,VLOOKUP($C31,ИД!$A$2:$G$11,7,0))</f>
        <v>0</v>
      </c>
      <c r="V31" s="8">
        <f t="shared" si="20"/>
        <v>0</v>
      </c>
      <c r="W31" s="8">
        <f t="shared" si="7"/>
        <v>0</v>
      </c>
      <c r="X31" s="98">
        <f>IF(ISNA(VLOOKUP($C31,ИД!$A$2:$J$11,10,0)),0,VLOOKUP($C31,ИД!$A$2:$J$11,10,0))</f>
        <v>0</v>
      </c>
      <c r="Y31" s="101">
        <f>IF(ISNA(VLOOKUP($C31,ИД!$A$2:$F$11,6,0)),0,VLOOKUP($C31,ИД!$A$2:$F$11,6,0))</f>
        <v>0</v>
      </c>
      <c r="Z31" s="34">
        <f t="shared" si="6"/>
        <v>0</v>
      </c>
      <c r="AA31" s="34">
        <f t="shared" si="8"/>
        <v>0</v>
      </c>
      <c r="AB31" s="102">
        <f>IF(ISNA(VLOOKUP($C31,ИД!$A$2:$E$11,5,0)),0,VLOOKUP($C31,ИД!$A$2:$E$11,5,0))</f>
        <v>0</v>
      </c>
      <c r="AC31" s="6"/>
      <c r="AD31" s="15"/>
      <c r="AE31" s="12"/>
      <c r="AF31" s="12"/>
      <c r="AG31" s="2"/>
    </row>
    <row r="32" spans="1:33" s="5" customFormat="1" ht="15" hidden="1" customHeight="1" outlineLevel="1" x14ac:dyDescent="0.25">
      <c r="A32" s="107"/>
      <c r="B32" s="13"/>
      <c r="C32" s="13"/>
      <c r="D32" s="64">
        <f>IF(ISNA(VLOOKUP($C32,ИД!$A$2:$D$11,2,0)),0,VLOOKUP($C32,ИД!$A$2:$D$11,2,0))</f>
        <v>0</v>
      </c>
      <c r="E32" s="64">
        <f>IF(ISNA(VLOOKUP($C32,ИД!$A$2:$D$11,2,0)),0,VLOOKUP($C32,ИД!$A$2:$D$11,3,0))</f>
        <v>0</v>
      </c>
      <c r="F32" s="64">
        <f>IF(ISNA(VLOOKUP($C32,ИД!$A$2:$D$11,2,0)),0,VLOOKUP($C32,ИД!$A$2:$D$11,4,0))</f>
        <v>0</v>
      </c>
      <c r="G32" s="11">
        <v>27</v>
      </c>
      <c r="H32" s="73"/>
      <c r="I32" s="73"/>
      <c r="J32" s="73"/>
      <c r="K32" s="14"/>
      <c r="L32" s="71">
        <f t="shared" si="0"/>
        <v>0</v>
      </c>
      <c r="M32" s="108">
        <f t="shared" si="15"/>
        <v>0</v>
      </c>
      <c r="N32" s="89">
        <f t="shared" si="1"/>
        <v>0</v>
      </c>
      <c r="O32" s="65">
        <f>IF(ISNA(VLOOKUP($C32,ИД!$A$2:$I$11,8,0)),0,VLOOKUP($C32,ИД!$A$2:$I$11,8,0))</f>
        <v>0</v>
      </c>
      <c r="P32" s="66">
        <f>IF(ISNA(VLOOKUP($C32,ИД!$A$2:$I$11,9,0)),0,VLOOKUP($C32,ИД!$A$2:$I$11,9,0))</f>
        <v>0</v>
      </c>
      <c r="Q32" s="66">
        <f t="shared" si="16"/>
        <v>0</v>
      </c>
      <c r="R32" s="72">
        <f t="shared" si="17"/>
        <v>0</v>
      </c>
      <c r="S32" s="72">
        <f t="shared" si="18"/>
        <v>0</v>
      </c>
      <c r="T32" s="90">
        <f t="shared" si="19"/>
        <v>0</v>
      </c>
      <c r="U32" s="97">
        <f>IF(ISNA(VLOOKUP($C32,ИД!$A$2:$G$11,7,0)),0,VLOOKUP($C32,ИД!$A$2:$G$11,7,0))</f>
        <v>0</v>
      </c>
      <c r="V32" s="8">
        <f t="shared" si="20"/>
        <v>0</v>
      </c>
      <c r="W32" s="8">
        <f t="shared" si="7"/>
        <v>0</v>
      </c>
      <c r="X32" s="98">
        <f>IF(ISNA(VLOOKUP($C32,ИД!$A$2:$J$11,10,0)),0,VLOOKUP($C32,ИД!$A$2:$J$11,10,0))</f>
        <v>0</v>
      </c>
      <c r="Y32" s="101">
        <f>IF(ISNA(VLOOKUP($C32,ИД!$A$2:$F$11,6,0)),0,VLOOKUP($C32,ИД!$A$2:$F$11,6,0))</f>
        <v>0</v>
      </c>
      <c r="Z32" s="34">
        <f t="shared" si="6"/>
        <v>0</v>
      </c>
      <c r="AA32" s="34">
        <f t="shared" si="8"/>
        <v>0</v>
      </c>
      <c r="AB32" s="102">
        <f>IF(ISNA(VLOOKUP($C32,ИД!$A$2:$E$11,5,0)),0,VLOOKUP($C32,ИД!$A$2:$E$11,5,0))</f>
        <v>0</v>
      </c>
      <c r="AC32" s="6"/>
      <c r="AD32" s="15"/>
      <c r="AE32" s="12"/>
      <c r="AF32" s="12"/>
      <c r="AG32" s="2"/>
    </row>
    <row r="33" spans="1:33" s="5" customFormat="1" ht="15" hidden="1" customHeight="1" outlineLevel="1" x14ac:dyDescent="0.25">
      <c r="A33" s="107"/>
      <c r="B33" s="13"/>
      <c r="C33" s="13"/>
      <c r="D33" s="64">
        <f>IF(ISNA(VLOOKUP($C33,ИД!$A$2:$D$11,2,0)),0,VLOOKUP($C33,ИД!$A$2:$D$11,2,0))</f>
        <v>0</v>
      </c>
      <c r="E33" s="64">
        <f>IF(ISNA(VLOOKUP($C33,ИД!$A$2:$D$11,2,0)),0,VLOOKUP($C33,ИД!$A$2:$D$11,3,0))</f>
        <v>0</v>
      </c>
      <c r="F33" s="64">
        <f>IF(ISNA(VLOOKUP($C33,ИД!$A$2:$D$11,2,0)),0,VLOOKUP($C33,ИД!$A$2:$D$11,4,0))</f>
        <v>0</v>
      </c>
      <c r="G33" s="11">
        <v>28</v>
      </c>
      <c r="H33" s="73"/>
      <c r="I33" s="73"/>
      <c r="J33" s="73"/>
      <c r="K33" s="14"/>
      <c r="L33" s="71">
        <f t="shared" si="0"/>
        <v>0</v>
      </c>
      <c r="M33" s="108">
        <f t="shared" si="15"/>
        <v>0</v>
      </c>
      <c r="N33" s="89">
        <f t="shared" si="1"/>
        <v>0</v>
      </c>
      <c r="O33" s="65">
        <f>IF(ISNA(VLOOKUP($C33,ИД!$A$2:$I$11,8,0)),0,VLOOKUP($C33,ИД!$A$2:$I$11,8,0))</f>
        <v>0</v>
      </c>
      <c r="P33" s="66">
        <f>IF(ISNA(VLOOKUP($C33,ИД!$A$2:$I$11,9,0)),0,VLOOKUP($C33,ИД!$A$2:$I$11,9,0))</f>
        <v>0</v>
      </c>
      <c r="Q33" s="66">
        <f t="shared" si="16"/>
        <v>0</v>
      </c>
      <c r="R33" s="72">
        <f t="shared" si="17"/>
        <v>0</v>
      </c>
      <c r="S33" s="72">
        <f t="shared" si="18"/>
        <v>0</v>
      </c>
      <c r="T33" s="90">
        <f t="shared" si="19"/>
        <v>0</v>
      </c>
      <c r="U33" s="97">
        <f>IF(ISNA(VLOOKUP($C33,ИД!$A$2:$G$11,7,0)),0,VLOOKUP($C33,ИД!$A$2:$G$11,7,0))</f>
        <v>0</v>
      </c>
      <c r="V33" s="8">
        <f t="shared" si="20"/>
        <v>0</v>
      </c>
      <c r="W33" s="8">
        <f t="shared" si="7"/>
        <v>0</v>
      </c>
      <c r="X33" s="98">
        <f>IF(ISNA(VLOOKUP($C33,ИД!$A$2:$J$11,10,0)),0,VLOOKUP($C33,ИД!$A$2:$J$11,10,0))</f>
        <v>0</v>
      </c>
      <c r="Y33" s="101">
        <f>IF(ISNA(VLOOKUP($C33,ИД!$A$2:$F$11,6,0)),0,VLOOKUP($C33,ИД!$A$2:$F$11,6,0))</f>
        <v>0</v>
      </c>
      <c r="Z33" s="34">
        <f t="shared" si="6"/>
        <v>0</v>
      </c>
      <c r="AA33" s="34">
        <f t="shared" si="8"/>
        <v>0</v>
      </c>
      <c r="AB33" s="102">
        <f>IF(ISNA(VLOOKUP($C33,ИД!$A$2:$E$11,5,0)),0,VLOOKUP($C33,ИД!$A$2:$E$11,5,0))</f>
        <v>0</v>
      </c>
      <c r="AC33" s="6"/>
      <c r="AD33" s="15"/>
      <c r="AE33" s="12"/>
      <c r="AF33" s="12"/>
      <c r="AG33" s="2"/>
    </row>
    <row r="34" spans="1:33" s="5" customFormat="1" ht="15" hidden="1" customHeight="1" outlineLevel="1" x14ac:dyDescent="0.25">
      <c r="A34" s="107"/>
      <c r="B34" s="13"/>
      <c r="C34" s="13"/>
      <c r="D34" s="64">
        <f>IF(ISNA(VLOOKUP($C34,ИД!$A$2:$D$11,2,0)),0,VLOOKUP($C34,ИД!$A$2:$D$11,2,0))</f>
        <v>0</v>
      </c>
      <c r="E34" s="64">
        <f>IF(ISNA(VLOOKUP($C34,ИД!$A$2:$D$11,2,0)),0,VLOOKUP($C34,ИД!$A$2:$D$11,3,0))</f>
        <v>0</v>
      </c>
      <c r="F34" s="64">
        <f>IF(ISNA(VLOOKUP($C34,ИД!$A$2:$D$11,2,0)),0,VLOOKUP($C34,ИД!$A$2:$D$11,4,0))</f>
        <v>0</v>
      </c>
      <c r="G34" s="11">
        <v>29</v>
      </c>
      <c r="H34" s="73"/>
      <c r="I34" s="73"/>
      <c r="J34" s="73"/>
      <c r="K34" s="14"/>
      <c r="L34" s="71">
        <f t="shared" si="0"/>
        <v>0</v>
      </c>
      <c r="M34" s="108">
        <f t="shared" si="15"/>
        <v>0</v>
      </c>
      <c r="N34" s="89">
        <f t="shared" si="1"/>
        <v>0</v>
      </c>
      <c r="O34" s="65">
        <f>IF(ISNA(VLOOKUP($C34,ИД!$A$2:$I$11,8,0)),0,VLOOKUP($C34,ИД!$A$2:$I$11,8,0))</f>
        <v>0</v>
      </c>
      <c r="P34" s="66">
        <f>IF(ISNA(VLOOKUP($C34,ИД!$A$2:$I$11,9,0)),0,VLOOKUP($C34,ИД!$A$2:$I$11,9,0))</f>
        <v>0</v>
      </c>
      <c r="Q34" s="66">
        <f t="shared" si="16"/>
        <v>0</v>
      </c>
      <c r="R34" s="72">
        <f t="shared" si="17"/>
        <v>0</v>
      </c>
      <c r="S34" s="72">
        <f t="shared" si="18"/>
        <v>0</v>
      </c>
      <c r="T34" s="90">
        <f t="shared" si="19"/>
        <v>0</v>
      </c>
      <c r="U34" s="97">
        <f>IF(ISNA(VLOOKUP($C34,ИД!$A$2:$G$11,7,0)),0,VLOOKUP($C34,ИД!$A$2:$G$11,7,0))</f>
        <v>0</v>
      </c>
      <c r="V34" s="8">
        <f t="shared" si="20"/>
        <v>0</v>
      </c>
      <c r="W34" s="8">
        <f t="shared" si="7"/>
        <v>0</v>
      </c>
      <c r="X34" s="98">
        <f>IF(ISNA(VLOOKUP($C34,ИД!$A$2:$J$11,10,0)),0,VLOOKUP($C34,ИД!$A$2:$J$11,10,0))</f>
        <v>0</v>
      </c>
      <c r="Y34" s="101">
        <f>IF(ISNA(VLOOKUP($C34,ИД!$A$2:$F$11,6,0)),0,VLOOKUP($C34,ИД!$A$2:$F$11,6,0))</f>
        <v>0</v>
      </c>
      <c r="Z34" s="34">
        <f t="shared" si="6"/>
        <v>0</v>
      </c>
      <c r="AA34" s="34">
        <f t="shared" si="8"/>
        <v>0</v>
      </c>
      <c r="AB34" s="102">
        <f>IF(ISNA(VLOOKUP($C34,ИД!$A$2:$E$11,5,0)),0,VLOOKUP($C34,ИД!$A$2:$E$11,5,0))</f>
        <v>0</v>
      </c>
      <c r="AC34" s="6"/>
      <c r="AD34" s="15"/>
      <c r="AE34" s="12"/>
      <c r="AF34" s="12"/>
      <c r="AG34" s="2"/>
    </row>
    <row r="35" spans="1:33" s="5" customFormat="1" ht="15" hidden="1" customHeight="1" outlineLevel="1" x14ac:dyDescent="0.25">
      <c r="A35" s="107"/>
      <c r="B35" s="13"/>
      <c r="C35" s="13"/>
      <c r="D35" s="64">
        <f>IF(ISNA(VLOOKUP($C35,ИД!$A$2:$D$11,2,0)),0,VLOOKUP($C35,ИД!$A$2:$D$11,2,0))</f>
        <v>0</v>
      </c>
      <c r="E35" s="64">
        <f>IF(ISNA(VLOOKUP($C35,ИД!$A$2:$D$11,2,0)),0,VLOOKUP($C35,ИД!$A$2:$D$11,3,0))</f>
        <v>0</v>
      </c>
      <c r="F35" s="64">
        <f>IF(ISNA(VLOOKUP($C35,ИД!$A$2:$D$11,2,0)),0,VLOOKUP($C35,ИД!$A$2:$D$11,4,0))</f>
        <v>0</v>
      </c>
      <c r="G35" s="11">
        <v>30</v>
      </c>
      <c r="H35" s="73"/>
      <c r="I35" s="73"/>
      <c r="J35" s="73"/>
      <c r="K35" s="14"/>
      <c r="L35" s="71">
        <f t="shared" si="0"/>
        <v>0</v>
      </c>
      <c r="M35" s="108">
        <f t="shared" si="15"/>
        <v>0</v>
      </c>
      <c r="N35" s="89">
        <f t="shared" si="1"/>
        <v>0</v>
      </c>
      <c r="O35" s="65">
        <f>IF(ISNA(VLOOKUP($C35,ИД!$A$2:$I$11,8,0)),0,VLOOKUP($C35,ИД!$A$2:$I$11,8,0))</f>
        <v>0</v>
      </c>
      <c r="P35" s="66">
        <f>IF(ISNA(VLOOKUP($C35,ИД!$A$2:$I$11,9,0)),0,VLOOKUP($C35,ИД!$A$2:$I$11,9,0))</f>
        <v>0</v>
      </c>
      <c r="Q35" s="66">
        <f t="shared" si="16"/>
        <v>0</v>
      </c>
      <c r="R35" s="72">
        <f t="shared" si="17"/>
        <v>0</v>
      </c>
      <c r="S35" s="72">
        <f t="shared" si="18"/>
        <v>0</v>
      </c>
      <c r="T35" s="90">
        <f t="shared" si="19"/>
        <v>0</v>
      </c>
      <c r="U35" s="97">
        <f>IF(ISNA(VLOOKUP($C35,ИД!$A$2:$G$11,7,0)),0,VLOOKUP($C35,ИД!$A$2:$G$11,7,0))</f>
        <v>0</v>
      </c>
      <c r="V35" s="8">
        <f t="shared" si="20"/>
        <v>0</v>
      </c>
      <c r="W35" s="8">
        <f t="shared" si="7"/>
        <v>0</v>
      </c>
      <c r="X35" s="98">
        <f>IF(ISNA(VLOOKUP($C35,ИД!$A$2:$J$11,10,0)),0,VLOOKUP($C35,ИД!$A$2:$J$11,10,0))</f>
        <v>0</v>
      </c>
      <c r="Y35" s="101">
        <f>IF(ISNA(VLOOKUP($C35,ИД!$A$2:$F$11,6,0)),0,VLOOKUP($C35,ИД!$A$2:$F$11,6,0))</f>
        <v>0</v>
      </c>
      <c r="Z35" s="34">
        <f t="shared" si="6"/>
        <v>0</v>
      </c>
      <c r="AA35" s="34">
        <f t="shared" si="8"/>
        <v>0</v>
      </c>
      <c r="AB35" s="102">
        <f>IF(ISNA(VLOOKUP($C35,ИД!$A$2:$E$11,5,0)),0,VLOOKUP($C35,ИД!$A$2:$E$11,5,0))</f>
        <v>0</v>
      </c>
      <c r="AC35" s="6"/>
      <c r="AD35" s="15"/>
      <c r="AE35" s="12"/>
      <c r="AF35" s="12"/>
      <c r="AG35" s="2"/>
    </row>
    <row r="36" spans="1:33" s="5" customFormat="1" ht="15" hidden="1" customHeight="1" outlineLevel="1" x14ac:dyDescent="0.25">
      <c r="A36" s="107"/>
      <c r="B36" s="13"/>
      <c r="C36" s="13"/>
      <c r="D36" s="64">
        <f>IF(ISNA(VLOOKUP($C36,ИД!$A$2:$D$11,2,0)),0,VLOOKUP($C36,ИД!$A$2:$D$11,2,0))</f>
        <v>0</v>
      </c>
      <c r="E36" s="64">
        <f>IF(ISNA(VLOOKUP($C36,ИД!$A$2:$D$11,2,0)),0,VLOOKUP($C36,ИД!$A$2:$D$11,3,0))</f>
        <v>0</v>
      </c>
      <c r="F36" s="64">
        <f>IF(ISNA(VLOOKUP($C36,ИД!$A$2:$D$11,2,0)),0,VLOOKUP($C36,ИД!$A$2:$D$11,4,0))</f>
        <v>0</v>
      </c>
      <c r="G36" s="11">
        <v>31</v>
      </c>
      <c r="H36" s="73"/>
      <c r="I36" s="73"/>
      <c r="J36" s="73"/>
      <c r="K36" s="14"/>
      <c r="L36" s="71">
        <f t="shared" si="0"/>
        <v>0</v>
      </c>
      <c r="M36" s="108">
        <f t="shared" si="15"/>
        <v>0</v>
      </c>
      <c r="N36" s="89">
        <f t="shared" si="1"/>
        <v>0</v>
      </c>
      <c r="O36" s="65">
        <f>IF(ISNA(VLOOKUP($C36,ИД!$A$2:$I$11,8,0)),0,VLOOKUP($C36,ИД!$A$2:$I$11,8,0))</f>
        <v>0</v>
      </c>
      <c r="P36" s="66">
        <f>IF(ISNA(VLOOKUP($C36,ИД!$A$2:$I$11,9,0)),0,VLOOKUP($C36,ИД!$A$2:$I$11,9,0))</f>
        <v>0</v>
      </c>
      <c r="Q36" s="66">
        <f t="shared" si="16"/>
        <v>0</v>
      </c>
      <c r="R36" s="72">
        <f t="shared" si="17"/>
        <v>0</v>
      </c>
      <c r="S36" s="72">
        <f t="shared" si="18"/>
        <v>0</v>
      </c>
      <c r="T36" s="90">
        <f t="shared" si="19"/>
        <v>0</v>
      </c>
      <c r="U36" s="97">
        <f>IF(ISNA(VLOOKUP($C36,ИД!$A$2:$G$11,7,0)),0,VLOOKUP($C36,ИД!$A$2:$G$11,7,0))</f>
        <v>0</v>
      </c>
      <c r="V36" s="8">
        <f t="shared" si="20"/>
        <v>0</v>
      </c>
      <c r="W36" s="8">
        <f t="shared" si="7"/>
        <v>0</v>
      </c>
      <c r="X36" s="98">
        <f>IF(ISNA(VLOOKUP($C36,ИД!$A$2:$J$11,10,0)),0,VLOOKUP($C36,ИД!$A$2:$J$11,10,0))</f>
        <v>0</v>
      </c>
      <c r="Y36" s="101">
        <f>IF(ISNA(VLOOKUP($C36,ИД!$A$2:$F$11,6,0)),0,VLOOKUP($C36,ИД!$A$2:$F$11,6,0))</f>
        <v>0</v>
      </c>
      <c r="Z36" s="34">
        <f t="shared" si="6"/>
        <v>0</v>
      </c>
      <c r="AA36" s="34">
        <f t="shared" si="8"/>
        <v>0</v>
      </c>
      <c r="AB36" s="102">
        <f>IF(ISNA(VLOOKUP($C36,ИД!$A$2:$E$11,5,0)),0,VLOOKUP($C36,ИД!$A$2:$E$11,5,0))</f>
        <v>0</v>
      </c>
      <c r="AC36" s="6"/>
      <c r="AD36" s="15"/>
      <c r="AE36" s="12"/>
      <c r="AF36" s="12"/>
      <c r="AG36" s="2"/>
    </row>
    <row r="37" spans="1:33" s="5" customFormat="1" ht="15" hidden="1" customHeight="1" outlineLevel="1" x14ac:dyDescent="0.25">
      <c r="A37" s="107"/>
      <c r="B37" s="13"/>
      <c r="C37" s="13"/>
      <c r="D37" s="64">
        <f>IF(ISNA(VLOOKUP($C37,ИД!$A$2:$D$11,2,0)),0,VLOOKUP($C37,ИД!$A$2:$D$11,2,0))</f>
        <v>0</v>
      </c>
      <c r="E37" s="64">
        <f>IF(ISNA(VLOOKUP($C37,ИД!$A$2:$D$11,2,0)),0,VLOOKUP($C37,ИД!$A$2:$D$11,3,0))</f>
        <v>0</v>
      </c>
      <c r="F37" s="64">
        <f>IF(ISNA(VLOOKUP($C37,ИД!$A$2:$D$11,2,0)),0,VLOOKUP($C37,ИД!$A$2:$D$11,4,0))</f>
        <v>0</v>
      </c>
      <c r="G37" s="11">
        <v>32</v>
      </c>
      <c r="H37" s="73"/>
      <c r="I37" s="73"/>
      <c r="J37" s="73"/>
      <c r="K37" s="14"/>
      <c r="L37" s="71">
        <f t="shared" si="0"/>
        <v>0</v>
      </c>
      <c r="M37" s="108">
        <f t="shared" si="15"/>
        <v>0</v>
      </c>
      <c r="N37" s="89">
        <f t="shared" si="1"/>
        <v>0</v>
      </c>
      <c r="O37" s="65">
        <f>IF(ISNA(VLOOKUP($C37,ИД!$A$2:$I$11,8,0)),0,VLOOKUP($C37,ИД!$A$2:$I$11,8,0))</f>
        <v>0</v>
      </c>
      <c r="P37" s="66">
        <f>IF(ISNA(VLOOKUP($C37,ИД!$A$2:$I$11,9,0)),0,VLOOKUP($C37,ИД!$A$2:$I$11,9,0))</f>
        <v>0</v>
      </c>
      <c r="Q37" s="66">
        <f t="shared" si="16"/>
        <v>0</v>
      </c>
      <c r="R37" s="72">
        <f t="shared" si="17"/>
        <v>0</v>
      </c>
      <c r="S37" s="72">
        <f t="shared" si="18"/>
        <v>0</v>
      </c>
      <c r="T37" s="90">
        <f t="shared" si="19"/>
        <v>0</v>
      </c>
      <c r="U37" s="97">
        <f>IF(ISNA(VLOOKUP($C37,ИД!$A$2:$G$11,7,0)),0,VLOOKUP($C37,ИД!$A$2:$G$11,7,0))</f>
        <v>0</v>
      </c>
      <c r="V37" s="8">
        <f t="shared" si="20"/>
        <v>0</v>
      </c>
      <c r="W37" s="8">
        <f t="shared" si="7"/>
        <v>0</v>
      </c>
      <c r="X37" s="98">
        <f>IF(ISNA(VLOOKUP($C37,ИД!$A$2:$J$11,10,0)),0,VLOOKUP($C37,ИД!$A$2:$J$11,10,0))</f>
        <v>0</v>
      </c>
      <c r="Y37" s="101">
        <f>IF(ISNA(VLOOKUP($C37,ИД!$A$2:$F$11,6,0)),0,VLOOKUP($C37,ИД!$A$2:$F$11,6,0))</f>
        <v>0</v>
      </c>
      <c r="Z37" s="34">
        <f t="shared" si="6"/>
        <v>0</v>
      </c>
      <c r="AA37" s="34">
        <f t="shared" si="8"/>
        <v>0</v>
      </c>
      <c r="AB37" s="102">
        <f>IF(ISNA(VLOOKUP($C37,ИД!$A$2:$E$11,5,0)),0,VLOOKUP($C37,ИД!$A$2:$E$11,5,0))</f>
        <v>0</v>
      </c>
      <c r="AC37" s="6"/>
      <c r="AD37" s="15"/>
      <c r="AE37" s="12"/>
      <c r="AF37" s="12"/>
      <c r="AG37" s="2"/>
    </row>
    <row r="38" spans="1:33" s="5" customFormat="1" ht="15" hidden="1" customHeight="1" outlineLevel="1" x14ac:dyDescent="0.25">
      <c r="A38" s="107"/>
      <c r="B38" s="13"/>
      <c r="C38" s="13"/>
      <c r="D38" s="64">
        <f>IF(ISNA(VLOOKUP($C38,ИД!$A$2:$D$11,2,0)),0,VLOOKUP($C38,ИД!$A$2:$D$11,2,0))</f>
        <v>0</v>
      </c>
      <c r="E38" s="64">
        <f>IF(ISNA(VLOOKUP($C38,ИД!$A$2:$D$11,2,0)),0,VLOOKUP($C38,ИД!$A$2:$D$11,3,0))</f>
        <v>0</v>
      </c>
      <c r="F38" s="64">
        <f>IF(ISNA(VLOOKUP($C38,ИД!$A$2:$D$11,2,0)),0,VLOOKUP($C38,ИД!$A$2:$D$11,4,0))</f>
        <v>0</v>
      </c>
      <c r="G38" s="11">
        <v>33</v>
      </c>
      <c r="H38" s="73"/>
      <c r="I38" s="73"/>
      <c r="J38" s="73"/>
      <c r="K38" s="14"/>
      <c r="L38" s="71">
        <f t="shared" si="0"/>
        <v>0</v>
      </c>
      <c r="M38" s="108">
        <f t="shared" si="15"/>
        <v>0</v>
      </c>
      <c r="N38" s="89">
        <f t="shared" si="1"/>
        <v>0</v>
      </c>
      <c r="O38" s="65">
        <f>IF(ISNA(VLOOKUP($C38,ИД!$A$2:$I$11,8,0)),0,VLOOKUP($C38,ИД!$A$2:$I$11,8,0))</f>
        <v>0</v>
      </c>
      <c r="P38" s="66">
        <f>IF(ISNA(VLOOKUP($C38,ИД!$A$2:$I$11,9,0)),0,VLOOKUP($C38,ИД!$A$2:$I$11,9,0))</f>
        <v>0</v>
      </c>
      <c r="Q38" s="66">
        <f t="shared" si="16"/>
        <v>0</v>
      </c>
      <c r="R38" s="72">
        <f t="shared" si="17"/>
        <v>0</v>
      </c>
      <c r="S38" s="72">
        <f t="shared" si="18"/>
        <v>0</v>
      </c>
      <c r="T38" s="90">
        <f t="shared" si="19"/>
        <v>0</v>
      </c>
      <c r="U38" s="97">
        <f>IF(ISNA(VLOOKUP($C38,ИД!$A$2:$G$11,7,0)),0,VLOOKUP($C38,ИД!$A$2:$G$11,7,0))</f>
        <v>0</v>
      </c>
      <c r="V38" s="8">
        <f t="shared" si="20"/>
        <v>0</v>
      </c>
      <c r="W38" s="8">
        <f t="shared" si="7"/>
        <v>0</v>
      </c>
      <c r="X38" s="98">
        <f>IF(ISNA(VLOOKUP($C38,ИД!$A$2:$J$11,10,0)),0,VLOOKUP($C38,ИД!$A$2:$J$11,10,0))</f>
        <v>0</v>
      </c>
      <c r="Y38" s="101">
        <f>IF(ISNA(VLOOKUP($C38,ИД!$A$2:$F$11,6,0)),0,VLOOKUP($C38,ИД!$A$2:$F$11,6,0))</f>
        <v>0</v>
      </c>
      <c r="Z38" s="34">
        <f t="shared" si="6"/>
        <v>0</v>
      </c>
      <c r="AA38" s="34">
        <f t="shared" si="8"/>
        <v>0</v>
      </c>
      <c r="AB38" s="102">
        <f>IF(ISNA(VLOOKUP($C38,ИД!$A$2:$E$11,5,0)),0,VLOOKUP($C38,ИД!$A$2:$E$11,5,0))</f>
        <v>0</v>
      </c>
      <c r="AC38" s="6"/>
      <c r="AD38" s="15"/>
      <c r="AE38" s="12"/>
      <c r="AF38" s="12"/>
      <c r="AG38" s="2"/>
    </row>
    <row r="39" spans="1:33" s="5" customFormat="1" ht="15" hidden="1" customHeight="1" outlineLevel="1" x14ac:dyDescent="0.25">
      <c r="A39" s="107"/>
      <c r="B39" s="13"/>
      <c r="C39" s="13"/>
      <c r="D39" s="64">
        <f>IF(ISNA(VLOOKUP($C39,ИД!$A$2:$D$11,2,0)),0,VLOOKUP($C39,ИД!$A$2:$D$11,2,0))</f>
        <v>0</v>
      </c>
      <c r="E39" s="64">
        <f>IF(ISNA(VLOOKUP($C39,ИД!$A$2:$D$11,2,0)),0,VLOOKUP($C39,ИД!$A$2:$D$11,3,0))</f>
        <v>0</v>
      </c>
      <c r="F39" s="64">
        <f>IF(ISNA(VLOOKUP($C39,ИД!$A$2:$D$11,2,0)),0,VLOOKUP($C39,ИД!$A$2:$D$11,4,0))</f>
        <v>0</v>
      </c>
      <c r="G39" s="11">
        <v>34</v>
      </c>
      <c r="H39" s="73"/>
      <c r="I39" s="73"/>
      <c r="J39" s="73"/>
      <c r="K39" s="14"/>
      <c r="L39" s="71">
        <f t="shared" si="0"/>
        <v>0</v>
      </c>
      <c r="M39" s="108">
        <f t="shared" si="15"/>
        <v>0</v>
      </c>
      <c r="N39" s="89">
        <f t="shared" si="1"/>
        <v>0</v>
      </c>
      <c r="O39" s="65">
        <f>IF(ISNA(VLOOKUP($C39,ИД!$A$2:$I$11,8,0)),0,VLOOKUP($C39,ИД!$A$2:$I$11,8,0))</f>
        <v>0</v>
      </c>
      <c r="P39" s="66">
        <f>IF(ISNA(VLOOKUP($C39,ИД!$A$2:$I$11,9,0)),0,VLOOKUP($C39,ИД!$A$2:$I$11,9,0))</f>
        <v>0</v>
      </c>
      <c r="Q39" s="66">
        <f t="shared" si="16"/>
        <v>0</v>
      </c>
      <c r="R39" s="72">
        <f t="shared" si="17"/>
        <v>0</v>
      </c>
      <c r="S39" s="72">
        <f t="shared" si="18"/>
        <v>0</v>
      </c>
      <c r="T39" s="90">
        <f t="shared" si="19"/>
        <v>0</v>
      </c>
      <c r="U39" s="97">
        <f>IF(ISNA(VLOOKUP($C39,ИД!$A$2:$G$11,7,0)),0,VLOOKUP($C39,ИД!$A$2:$G$11,7,0))</f>
        <v>0</v>
      </c>
      <c r="V39" s="8">
        <f t="shared" si="20"/>
        <v>0</v>
      </c>
      <c r="W39" s="8">
        <f t="shared" si="7"/>
        <v>0</v>
      </c>
      <c r="X39" s="98">
        <f>IF(ISNA(VLOOKUP($C39,ИД!$A$2:$J$11,10,0)),0,VLOOKUP($C39,ИД!$A$2:$J$11,10,0))</f>
        <v>0</v>
      </c>
      <c r="Y39" s="101">
        <f>IF(ISNA(VLOOKUP($C39,ИД!$A$2:$F$11,6,0)),0,VLOOKUP($C39,ИД!$A$2:$F$11,6,0))</f>
        <v>0</v>
      </c>
      <c r="Z39" s="34">
        <f t="shared" si="6"/>
        <v>0</v>
      </c>
      <c r="AA39" s="34">
        <f t="shared" si="8"/>
        <v>0</v>
      </c>
      <c r="AB39" s="102">
        <f>IF(ISNA(VLOOKUP($C39,ИД!$A$2:$E$11,5,0)),0,VLOOKUP($C39,ИД!$A$2:$E$11,5,0))</f>
        <v>0</v>
      </c>
      <c r="AC39" s="6"/>
      <c r="AD39" s="15"/>
      <c r="AE39" s="12"/>
      <c r="AF39" s="12"/>
      <c r="AG39" s="2"/>
    </row>
    <row r="40" spans="1:33" s="5" customFormat="1" ht="15" hidden="1" customHeight="1" outlineLevel="1" x14ac:dyDescent="0.25">
      <c r="A40" s="107"/>
      <c r="B40" s="13"/>
      <c r="C40" s="13"/>
      <c r="D40" s="64">
        <f>IF(ISNA(VLOOKUP($C40,ИД!$A$2:$D$11,2,0)),0,VLOOKUP($C40,ИД!$A$2:$D$11,2,0))</f>
        <v>0</v>
      </c>
      <c r="E40" s="64">
        <f>IF(ISNA(VLOOKUP($C40,ИД!$A$2:$D$11,2,0)),0,VLOOKUP($C40,ИД!$A$2:$D$11,3,0))</f>
        <v>0</v>
      </c>
      <c r="F40" s="64">
        <f>IF(ISNA(VLOOKUP($C40,ИД!$A$2:$D$11,2,0)),0,VLOOKUP($C40,ИД!$A$2:$D$11,4,0))</f>
        <v>0</v>
      </c>
      <c r="G40" s="11">
        <v>35</v>
      </c>
      <c r="H40" s="73"/>
      <c r="I40" s="73"/>
      <c r="J40" s="73"/>
      <c r="K40" s="14"/>
      <c r="L40" s="71">
        <f t="shared" si="0"/>
        <v>0</v>
      </c>
      <c r="M40" s="108">
        <f t="shared" si="15"/>
        <v>0</v>
      </c>
      <c r="N40" s="89">
        <f t="shared" si="1"/>
        <v>0</v>
      </c>
      <c r="O40" s="65">
        <f>IF(ISNA(VLOOKUP($C40,ИД!$A$2:$I$11,8,0)),0,VLOOKUP($C40,ИД!$A$2:$I$11,8,0))</f>
        <v>0</v>
      </c>
      <c r="P40" s="66">
        <f>IF(ISNA(VLOOKUP($C40,ИД!$A$2:$I$11,9,0)),0,VLOOKUP($C40,ИД!$A$2:$I$11,9,0))</f>
        <v>0</v>
      </c>
      <c r="Q40" s="66">
        <f t="shared" si="16"/>
        <v>0</v>
      </c>
      <c r="R40" s="72">
        <f t="shared" si="17"/>
        <v>0</v>
      </c>
      <c r="S40" s="72">
        <f t="shared" si="18"/>
        <v>0</v>
      </c>
      <c r="T40" s="90">
        <f t="shared" si="19"/>
        <v>0</v>
      </c>
      <c r="U40" s="97">
        <f>IF(ISNA(VLOOKUP($C40,ИД!$A$2:$G$11,7,0)),0,VLOOKUP($C40,ИД!$A$2:$G$11,7,0))</f>
        <v>0</v>
      </c>
      <c r="V40" s="8">
        <f t="shared" si="20"/>
        <v>0</v>
      </c>
      <c r="W40" s="8">
        <f t="shared" si="7"/>
        <v>0</v>
      </c>
      <c r="X40" s="98">
        <f>IF(ISNA(VLOOKUP($C40,ИД!$A$2:$J$11,10,0)),0,VLOOKUP($C40,ИД!$A$2:$J$11,10,0))</f>
        <v>0</v>
      </c>
      <c r="Y40" s="101">
        <f>IF(ISNA(VLOOKUP($C40,ИД!$A$2:$F$11,6,0)),0,VLOOKUP($C40,ИД!$A$2:$F$11,6,0))</f>
        <v>0</v>
      </c>
      <c r="Z40" s="34">
        <f t="shared" si="6"/>
        <v>0</v>
      </c>
      <c r="AA40" s="34">
        <f t="shared" si="8"/>
        <v>0</v>
      </c>
      <c r="AB40" s="102">
        <f>IF(ISNA(VLOOKUP($C40,ИД!$A$2:$E$11,5,0)),0,VLOOKUP($C40,ИД!$A$2:$E$11,5,0))</f>
        <v>0</v>
      </c>
      <c r="AC40" s="6"/>
      <c r="AD40" s="15"/>
      <c r="AE40" s="12"/>
      <c r="AF40" s="12"/>
      <c r="AG40" s="2"/>
    </row>
    <row r="41" spans="1:33" s="5" customFormat="1" ht="15" hidden="1" customHeight="1" outlineLevel="1" x14ac:dyDescent="0.25">
      <c r="A41" s="107"/>
      <c r="B41" s="13"/>
      <c r="C41" s="13"/>
      <c r="D41" s="64">
        <f>IF(ISNA(VLOOKUP($C41,ИД!$A$2:$D$11,2,0)),0,VLOOKUP($C41,ИД!$A$2:$D$11,2,0))</f>
        <v>0</v>
      </c>
      <c r="E41" s="64">
        <f>IF(ISNA(VLOOKUP($C41,ИД!$A$2:$D$11,2,0)),0,VLOOKUP($C41,ИД!$A$2:$D$11,3,0))</f>
        <v>0</v>
      </c>
      <c r="F41" s="64">
        <f>IF(ISNA(VLOOKUP($C41,ИД!$A$2:$D$11,2,0)),0,VLOOKUP($C41,ИД!$A$2:$D$11,4,0))</f>
        <v>0</v>
      </c>
      <c r="G41" s="11">
        <v>36</v>
      </c>
      <c r="H41" s="73"/>
      <c r="I41" s="73"/>
      <c r="J41" s="73"/>
      <c r="K41" s="14"/>
      <c r="L41" s="71">
        <f t="shared" si="0"/>
        <v>0</v>
      </c>
      <c r="M41" s="108">
        <f t="shared" si="15"/>
        <v>0</v>
      </c>
      <c r="N41" s="89">
        <f t="shared" si="1"/>
        <v>0</v>
      </c>
      <c r="O41" s="65">
        <f>IF(ISNA(VLOOKUP($C41,ИД!$A$2:$I$11,8,0)),0,VLOOKUP($C41,ИД!$A$2:$I$11,8,0))</f>
        <v>0</v>
      </c>
      <c r="P41" s="66">
        <f>IF(ISNA(VLOOKUP($C41,ИД!$A$2:$I$11,9,0)),0,VLOOKUP($C41,ИД!$A$2:$I$11,9,0))</f>
        <v>0</v>
      </c>
      <c r="Q41" s="66">
        <f t="shared" si="16"/>
        <v>0</v>
      </c>
      <c r="R41" s="72">
        <f t="shared" si="17"/>
        <v>0</v>
      </c>
      <c r="S41" s="72">
        <f t="shared" si="18"/>
        <v>0</v>
      </c>
      <c r="T41" s="90">
        <f t="shared" si="19"/>
        <v>0</v>
      </c>
      <c r="U41" s="97">
        <f>IF(ISNA(VLOOKUP($C41,ИД!$A$2:$G$11,7,0)),0,VLOOKUP($C41,ИД!$A$2:$G$11,7,0))</f>
        <v>0</v>
      </c>
      <c r="V41" s="8">
        <f t="shared" si="20"/>
        <v>0</v>
      </c>
      <c r="W41" s="8">
        <f t="shared" si="7"/>
        <v>0</v>
      </c>
      <c r="X41" s="98">
        <f>IF(ISNA(VLOOKUP($C41,ИД!$A$2:$J$11,10,0)),0,VLOOKUP($C41,ИД!$A$2:$J$11,10,0))</f>
        <v>0</v>
      </c>
      <c r="Y41" s="101">
        <f>IF(ISNA(VLOOKUP($C41,ИД!$A$2:$F$11,6,0)),0,VLOOKUP($C41,ИД!$A$2:$F$11,6,0))</f>
        <v>0</v>
      </c>
      <c r="Z41" s="34">
        <f t="shared" si="6"/>
        <v>0</v>
      </c>
      <c r="AA41" s="34">
        <f t="shared" si="8"/>
        <v>0</v>
      </c>
      <c r="AB41" s="102">
        <f>IF(ISNA(VLOOKUP($C41,ИД!$A$2:$E$11,5,0)),0,VLOOKUP($C41,ИД!$A$2:$E$11,5,0))</f>
        <v>0</v>
      </c>
      <c r="AC41" s="6"/>
      <c r="AD41" s="15"/>
      <c r="AE41" s="12"/>
      <c r="AF41" s="12"/>
      <c r="AG41" s="2"/>
    </row>
    <row r="42" spans="1:33" s="5" customFormat="1" ht="15" hidden="1" customHeight="1" outlineLevel="1" x14ac:dyDescent="0.25">
      <c r="A42" s="107"/>
      <c r="B42" s="13"/>
      <c r="C42" s="13"/>
      <c r="D42" s="64">
        <f>IF(ISNA(VLOOKUP($C42,ИД!$A$2:$D$11,2,0)),0,VLOOKUP($C42,ИД!$A$2:$D$11,2,0))</f>
        <v>0</v>
      </c>
      <c r="E42" s="64">
        <f>IF(ISNA(VLOOKUP($C42,ИД!$A$2:$D$11,2,0)),0,VLOOKUP($C42,ИД!$A$2:$D$11,3,0))</f>
        <v>0</v>
      </c>
      <c r="F42" s="64">
        <f>IF(ISNA(VLOOKUP($C42,ИД!$A$2:$D$11,2,0)),0,VLOOKUP($C42,ИД!$A$2:$D$11,4,0))</f>
        <v>0</v>
      </c>
      <c r="G42" s="11">
        <v>37</v>
      </c>
      <c r="H42" s="73"/>
      <c r="I42" s="73"/>
      <c r="J42" s="73"/>
      <c r="K42" s="14"/>
      <c r="L42" s="71">
        <f t="shared" si="0"/>
        <v>0</v>
      </c>
      <c r="M42" s="108">
        <f t="shared" si="15"/>
        <v>0</v>
      </c>
      <c r="N42" s="89">
        <f t="shared" si="1"/>
        <v>0</v>
      </c>
      <c r="O42" s="65">
        <f>IF(ISNA(VLOOKUP($C42,ИД!$A$2:$I$11,8,0)),0,VLOOKUP($C42,ИД!$A$2:$I$11,8,0))</f>
        <v>0</v>
      </c>
      <c r="P42" s="66">
        <f>IF(ISNA(VLOOKUP($C42,ИД!$A$2:$I$11,9,0)),0,VLOOKUP($C42,ИД!$A$2:$I$11,9,0))</f>
        <v>0</v>
      </c>
      <c r="Q42" s="66">
        <f t="shared" si="16"/>
        <v>0</v>
      </c>
      <c r="R42" s="72">
        <f t="shared" si="17"/>
        <v>0</v>
      </c>
      <c r="S42" s="72">
        <f t="shared" si="18"/>
        <v>0</v>
      </c>
      <c r="T42" s="90">
        <f t="shared" si="19"/>
        <v>0</v>
      </c>
      <c r="U42" s="97">
        <f>IF(ISNA(VLOOKUP($C42,ИД!$A$2:$G$11,7,0)),0,VLOOKUP($C42,ИД!$A$2:$G$11,7,0))</f>
        <v>0</v>
      </c>
      <c r="V42" s="8">
        <f t="shared" si="20"/>
        <v>0</v>
      </c>
      <c r="W42" s="8">
        <f t="shared" si="7"/>
        <v>0</v>
      </c>
      <c r="X42" s="98">
        <f>IF(ISNA(VLOOKUP($C42,ИД!$A$2:$J$11,10,0)),0,VLOOKUP($C42,ИД!$A$2:$J$11,10,0))</f>
        <v>0</v>
      </c>
      <c r="Y42" s="101">
        <f>IF(ISNA(VLOOKUP($C42,ИД!$A$2:$F$11,6,0)),0,VLOOKUP($C42,ИД!$A$2:$F$11,6,0))</f>
        <v>0</v>
      </c>
      <c r="Z42" s="34">
        <f t="shared" si="6"/>
        <v>0</v>
      </c>
      <c r="AA42" s="34">
        <f t="shared" si="8"/>
        <v>0</v>
      </c>
      <c r="AB42" s="102">
        <f>IF(ISNA(VLOOKUP($C42,ИД!$A$2:$E$11,5,0)),0,VLOOKUP($C42,ИД!$A$2:$E$11,5,0))</f>
        <v>0</v>
      </c>
      <c r="AC42" s="6"/>
      <c r="AD42" s="15"/>
      <c r="AE42" s="12"/>
      <c r="AF42" s="12"/>
      <c r="AG42" s="2"/>
    </row>
    <row r="43" spans="1:33" s="5" customFormat="1" ht="15" hidden="1" customHeight="1" outlineLevel="1" x14ac:dyDescent="0.25">
      <c r="A43" s="107"/>
      <c r="B43" s="13"/>
      <c r="C43" s="13"/>
      <c r="D43" s="64">
        <f>IF(ISNA(VLOOKUP($C43,ИД!$A$2:$D$11,2,0)),0,VLOOKUP($C43,ИД!$A$2:$D$11,2,0))</f>
        <v>0</v>
      </c>
      <c r="E43" s="64">
        <f>IF(ISNA(VLOOKUP($C43,ИД!$A$2:$D$11,2,0)),0,VLOOKUP($C43,ИД!$A$2:$D$11,3,0))</f>
        <v>0</v>
      </c>
      <c r="F43" s="64">
        <f>IF(ISNA(VLOOKUP($C43,ИД!$A$2:$D$11,2,0)),0,VLOOKUP($C43,ИД!$A$2:$D$11,4,0))</f>
        <v>0</v>
      </c>
      <c r="G43" s="11">
        <v>38</v>
      </c>
      <c r="H43" s="73"/>
      <c r="I43" s="73"/>
      <c r="J43" s="73"/>
      <c r="K43" s="14"/>
      <c r="L43" s="71">
        <f t="shared" si="0"/>
        <v>0</v>
      </c>
      <c r="M43" s="108">
        <f t="shared" si="15"/>
        <v>0</v>
      </c>
      <c r="N43" s="89">
        <f t="shared" si="1"/>
        <v>0</v>
      </c>
      <c r="O43" s="65">
        <f>IF(ISNA(VLOOKUP($C43,ИД!$A$2:$I$11,8,0)),0,VLOOKUP($C43,ИД!$A$2:$I$11,8,0))</f>
        <v>0</v>
      </c>
      <c r="P43" s="66">
        <f>IF(ISNA(VLOOKUP($C43,ИД!$A$2:$I$11,9,0)),0,VLOOKUP($C43,ИД!$A$2:$I$11,9,0))</f>
        <v>0</v>
      </c>
      <c r="Q43" s="66">
        <f t="shared" si="16"/>
        <v>0</v>
      </c>
      <c r="R43" s="72">
        <f t="shared" si="17"/>
        <v>0</v>
      </c>
      <c r="S43" s="72">
        <f t="shared" si="18"/>
        <v>0</v>
      </c>
      <c r="T43" s="90">
        <f t="shared" si="19"/>
        <v>0</v>
      </c>
      <c r="U43" s="97">
        <f>IF(ISNA(VLOOKUP($C43,ИД!$A$2:$G$11,7,0)),0,VLOOKUP($C43,ИД!$A$2:$G$11,7,0))</f>
        <v>0</v>
      </c>
      <c r="V43" s="8">
        <f t="shared" si="20"/>
        <v>0</v>
      </c>
      <c r="W43" s="8">
        <f t="shared" si="7"/>
        <v>0</v>
      </c>
      <c r="X43" s="98">
        <f>IF(ISNA(VLOOKUP($C43,ИД!$A$2:$J$11,10,0)),0,VLOOKUP($C43,ИД!$A$2:$J$11,10,0))</f>
        <v>0</v>
      </c>
      <c r="Y43" s="101">
        <f>IF(ISNA(VLOOKUP($C43,ИД!$A$2:$F$11,6,0)),0,VLOOKUP($C43,ИД!$A$2:$F$11,6,0))</f>
        <v>0</v>
      </c>
      <c r="Z43" s="34">
        <f t="shared" si="6"/>
        <v>0</v>
      </c>
      <c r="AA43" s="34">
        <f t="shared" si="8"/>
        <v>0</v>
      </c>
      <c r="AB43" s="102">
        <f>IF(ISNA(VLOOKUP($C43,ИД!$A$2:$E$11,5,0)),0,VLOOKUP($C43,ИД!$A$2:$E$11,5,0))</f>
        <v>0</v>
      </c>
      <c r="AC43" s="6"/>
      <c r="AD43" s="15"/>
      <c r="AE43" s="12"/>
      <c r="AF43" s="12"/>
      <c r="AG43" s="2"/>
    </row>
    <row r="44" spans="1:33" s="5" customFormat="1" ht="15" hidden="1" customHeight="1" outlineLevel="1" x14ac:dyDescent="0.25">
      <c r="A44" s="107"/>
      <c r="B44" s="13"/>
      <c r="C44" s="13"/>
      <c r="D44" s="64">
        <f>IF(ISNA(VLOOKUP($C44,ИД!$A$2:$D$11,2,0)),0,VLOOKUP($C44,ИД!$A$2:$D$11,2,0))</f>
        <v>0</v>
      </c>
      <c r="E44" s="64">
        <f>IF(ISNA(VLOOKUP($C44,ИД!$A$2:$D$11,2,0)),0,VLOOKUP($C44,ИД!$A$2:$D$11,3,0))</f>
        <v>0</v>
      </c>
      <c r="F44" s="64">
        <f>IF(ISNA(VLOOKUP($C44,ИД!$A$2:$D$11,2,0)),0,VLOOKUP($C44,ИД!$A$2:$D$11,4,0))</f>
        <v>0</v>
      </c>
      <c r="G44" s="11">
        <v>39</v>
      </c>
      <c r="H44" s="73"/>
      <c r="I44" s="73"/>
      <c r="J44" s="73"/>
      <c r="K44" s="14"/>
      <c r="L44" s="71">
        <f t="shared" si="0"/>
        <v>0</v>
      </c>
      <c r="M44" s="108">
        <f t="shared" si="15"/>
        <v>0</v>
      </c>
      <c r="N44" s="89">
        <f t="shared" si="1"/>
        <v>0</v>
      </c>
      <c r="O44" s="65">
        <f>IF(ISNA(VLOOKUP($C44,ИД!$A$2:$I$11,8,0)),0,VLOOKUP($C44,ИД!$A$2:$I$11,8,0))</f>
        <v>0</v>
      </c>
      <c r="P44" s="66">
        <f>IF(ISNA(VLOOKUP($C44,ИД!$A$2:$I$11,9,0)),0,VLOOKUP($C44,ИД!$A$2:$I$11,9,0))</f>
        <v>0</v>
      </c>
      <c r="Q44" s="66">
        <f t="shared" si="16"/>
        <v>0</v>
      </c>
      <c r="R44" s="72">
        <f t="shared" si="17"/>
        <v>0</v>
      </c>
      <c r="S44" s="72">
        <f t="shared" si="18"/>
        <v>0</v>
      </c>
      <c r="T44" s="90">
        <f t="shared" si="19"/>
        <v>0</v>
      </c>
      <c r="U44" s="97">
        <f>IF(ISNA(VLOOKUP($C44,ИД!$A$2:$G$11,7,0)),0,VLOOKUP($C44,ИД!$A$2:$G$11,7,0))</f>
        <v>0</v>
      </c>
      <c r="V44" s="8">
        <f t="shared" si="20"/>
        <v>0</v>
      </c>
      <c r="W44" s="8">
        <f t="shared" si="7"/>
        <v>0</v>
      </c>
      <c r="X44" s="98">
        <f>IF(ISNA(VLOOKUP($C44,ИД!$A$2:$J$11,10,0)),0,VLOOKUP($C44,ИД!$A$2:$J$11,10,0))</f>
        <v>0</v>
      </c>
      <c r="Y44" s="101">
        <f>IF(ISNA(VLOOKUP($C44,ИД!$A$2:$F$11,6,0)),0,VLOOKUP($C44,ИД!$A$2:$F$11,6,0))</f>
        <v>0</v>
      </c>
      <c r="Z44" s="34">
        <f t="shared" si="6"/>
        <v>0</v>
      </c>
      <c r="AA44" s="34">
        <f t="shared" si="8"/>
        <v>0</v>
      </c>
      <c r="AB44" s="102">
        <f>IF(ISNA(VLOOKUP($C44,ИД!$A$2:$E$11,5,0)),0,VLOOKUP($C44,ИД!$A$2:$E$11,5,0))</f>
        <v>0</v>
      </c>
      <c r="AC44" s="6"/>
      <c r="AD44" s="15"/>
      <c r="AE44" s="12"/>
      <c r="AF44" s="12"/>
      <c r="AG44" s="2"/>
    </row>
    <row r="45" spans="1:33" s="5" customFormat="1" ht="15" hidden="1" customHeight="1" outlineLevel="1" x14ac:dyDescent="0.25">
      <c r="A45" s="107"/>
      <c r="B45" s="13"/>
      <c r="C45" s="13"/>
      <c r="D45" s="64">
        <f>IF(ISNA(VLOOKUP($C45,ИД!$A$2:$D$11,2,0)),0,VLOOKUP($C45,ИД!$A$2:$D$11,2,0))</f>
        <v>0</v>
      </c>
      <c r="E45" s="64">
        <f>IF(ISNA(VLOOKUP($C45,ИД!$A$2:$D$11,2,0)),0,VLOOKUP($C45,ИД!$A$2:$D$11,3,0))</f>
        <v>0</v>
      </c>
      <c r="F45" s="64">
        <f>IF(ISNA(VLOOKUP($C45,ИД!$A$2:$D$11,2,0)),0,VLOOKUP($C45,ИД!$A$2:$D$11,4,0))</f>
        <v>0</v>
      </c>
      <c r="G45" s="11">
        <v>40</v>
      </c>
      <c r="H45" s="73"/>
      <c r="I45" s="73"/>
      <c r="J45" s="73"/>
      <c r="K45" s="14"/>
      <c r="L45" s="71">
        <f t="shared" si="0"/>
        <v>0</v>
      </c>
      <c r="M45" s="108">
        <f t="shared" si="15"/>
        <v>0</v>
      </c>
      <c r="N45" s="89">
        <f t="shared" si="1"/>
        <v>0</v>
      </c>
      <c r="O45" s="65">
        <f>IF(ISNA(VLOOKUP($C45,ИД!$A$2:$I$11,8,0)),0,VLOOKUP($C45,ИД!$A$2:$I$11,8,0))</f>
        <v>0</v>
      </c>
      <c r="P45" s="66">
        <f>IF(ISNA(VLOOKUP($C45,ИД!$A$2:$I$11,9,0)),0,VLOOKUP($C45,ИД!$A$2:$I$11,9,0))</f>
        <v>0</v>
      </c>
      <c r="Q45" s="66">
        <f t="shared" si="16"/>
        <v>0</v>
      </c>
      <c r="R45" s="72">
        <f t="shared" si="17"/>
        <v>0</v>
      </c>
      <c r="S45" s="72">
        <f t="shared" si="18"/>
        <v>0</v>
      </c>
      <c r="T45" s="90">
        <f t="shared" si="19"/>
        <v>0</v>
      </c>
      <c r="U45" s="97">
        <f>IF(ISNA(VLOOKUP($C45,ИД!$A$2:$G$11,7,0)),0,VLOOKUP($C45,ИД!$A$2:$G$11,7,0))</f>
        <v>0</v>
      </c>
      <c r="V45" s="8">
        <f t="shared" si="20"/>
        <v>0</v>
      </c>
      <c r="W45" s="8">
        <f t="shared" si="7"/>
        <v>0</v>
      </c>
      <c r="X45" s="98">
        <f>IF(ISNA(VLOOKUP($C45,ИД!$A$2:$J$11,10,0)),0,VLOOKUP($C45,ИД!$A$2:$J$11,10,0))</f>
        <v>0</v>
      </c>
      <c r="Y45" s="101">
        <f>IF(ISNA(VLOOKUP($C45,ИД!$A$2:$F$11,6,0)),0,VLOOKUP($C45,ИД!$A$2:$F$11,6,0))</f>
        <v>0</v>
      </c>
      <c r="Z45" s="34">
        <f t="shared" si="6"/>
        <v>0</v>
      </c>
      <c r="AA45" s="34">
        <f t="shared" si="8"/>
        <v>0</v>
      </c>
      <c r="AB45" s="102">
        <f>IF(ISNA(VLOOKUP($C45,ИД!$A$2:$E$11,5,0)),0,VLOOKUP($C45,ИД!$A$2:$E$11,5,0))</f>
        <v>0</v>
      </c>
      <c r="AC45" s="6"/>
      <c r="AD45" s="15"/>
      <c r="AE45" s="12"/>
      <c r="AF45" s="12"/>
      <c r="AG45" s="2"/>
    </row>
    <row r="46" spans="1:33" s="5" customFormat="1" ht="15" hidden="1" customHeight="1" outlineLevel="1" x14ac:dyDescent="0.25">
      <c r="A46" s="107"/>
      <c r="B46" s="13"/>
      <c r="C46" s="13"/>
      <c r="D46" s="64">
        <f>IF(ISNA(VLOOKUP($C46,ИД!$A$2:$D$11,2,0)),0,VLOOKUP($C46,ИД!$A$2:$D$11,2,0))</f>
        <v>0</v>
      </c>
      <c r="E46" s="64">
        <f>IF(ISNA(VLOOKUP($C46,ИД!$A$2:$D$11,2,0)),0,VLOOKUP($C46,ИД!$A$2:$D$11,3,0))</f>
        <v>0</v>
      </c>
      <c r="F46" s="64">
        <f>IF(ISNA(VLOOKUP($C46,ИД!$A$2:$D$11,2,0)),0,VLOOKUP($C46,ИД!$A$2:$D$11,4,0))</f>
        <v>0</v>
      </c>
      <c r="G46" s="11">
        <v>10</v>
      </c>
      <c r="H46" s="73"/>
      <c r="I46" s="73"/>
      <c r="J46" s="73"/>
      <c r="K46" s="14"/>
      <c r="L46" s="71">
        <f t="shared" si="0"/>
        <v>0</v>
      </c>
      <c r="M46" s="108">
        <f t="shared" ref="M46:M78" si="21">L46*$B$221</f>
        <v>0</v>
      </c>
      <c r="N46" s="89">
        <f t="shared" si="1"/>
        <v>0</v>
      </c>
      <c r="O46" s="65">
        <f>IF(ISNA(VLOOKUP($C46,ИД!$A$2:$I$11,8,0)),0,VLOOKUP($C46,ИД!$A$2:$I$11,8,0))</f>
        <v>0</v>
      </c>
      <c r="P46" s="66">
        <f>IF(ISNA(VLOOKUP($C46,ИД!$A$2:$I$11,9,0)),0,VLOOKUP($C46,ИД!$A$2:$I$11,9,0))</f>
        <v>0</v>
      </c>
      <c r="Q46" s="66">
        <f t="shared" ref="Q46:Q78" si="22">K46</f>
        <v>0</v>
      </c>
      <c r="R46" s="72">
        <f t="shared" ref="R46:R78" si="23">P46*N46*Q46/1000</f>
        <v>0</v>
      </c>
      <c r="S46" s="72">
        <f t="shared" ref="S46:S78" si="24">L46-R46</f>
        <v>0</v>
      </c>
      <c r="T46" s="90">
        <f t="shared" ref="T46:T78" si="25">S46*$B$221</f>
        <v>0</v>
      </c>
      <c r="U46" s="97">
        <f>IF(ISNA(VLOOKUP($C46,ИД!$A$2:$G$11,7,0)),0,VLOOKUP($C46,ИД!$A$2:$G$11,7,0))</f>
        <v>0</v>
      </c>
      <c r="V46" s="8">
        <f t="shared" ref="V46:V78" si="26">N46*U46</f>
        <v>0</v>
      </c>
      <c r="W46" s="8">
        <f t="shared" si="7"/>
        <v>0</v>
      </c>
      <c r="X46" s="98">
        <f>IF(ISNA(VLOOKUP($C46,ИД!$A$2:$J$11,10,0)),0,VLOOKUP($C46,ИД!$A$2:$J$11,10,0))</f>
        <v>0</v>
      </c>
      <c r="Y46" s="101">
        <f>IF(ISNA(VLOOKUP($C46,ИД!$A$2:$F$11,6,0)),0,VLOOKUP($C46,ИД!$A$2:$F$11,6,0))</f>
        <v>0</v>
      </c>
      <c r="Z46" s="34">
        <f t="shared" si="6"/>
        <v>0</v>
      </c>
      <c r="AA46" s="34">
        <f t="shared" si="8"/>
        <v>0</v>
      </c>
      <c r="AB46" s="102">
        <f>IF(ISNA(VLOOKUP($C46,ИД!$A$2:$E$11,5,0)),0,VLOOKUP($C46,ИД!$A$2:$E$11,5,0))</f>
        <v>0</v>
      </c>
      <c r="AC46" s="6"/>
      <c r="AD46" s="15"/>
      <c r="AE46" s="12"/>
      <c r="AF46" s="12"/>
      <c r="AG46" s="2"/>
    </row>
    <row r="47" spans="1:33" s="5" customFormat="1" ht="15" hidden="1" customHeight="1" outlineLevel="1" x14ac:dyDescent="0.25">
      <c r="A47" s="107"/>
      <c r="B47" s="13"/>
      <c r="C47" s="13"/>
      <c r="D47" s="64">
        <f>IF(ISNA(VLOOKUP($C47,ИД!$A$2:$D$11,2,0)),0,VLOOKUP($C47,ИД!$A$2:$D$11,2,0))</f>
        <v>0</v>
      </c>
      <c r="E47" s="64">
        <f>IF(ISNA(VLOOKUP($C47,ИД!$A$2:$D$11,2,0)),0,VLOOKUP($C47,ИД!$A$2:$D$11,3,0))</f>
        <v>0</v>
      </c>
      <c r="F47" s="64">
        <f>IF(ISNA(VLOOKUP($C47,ИД!$A$2:$D$11,2,0)),0,VLOOKUP($C47,ИД!$A$2:$D$11,4,0))</f>
        <v>0</v>
      </c>
      <c r="G47" s="11">
        <v>11</v>
      </c>
      <c r="H47" s="73"/>
      <c r="I47" s="73"/>
      <c r="J47" s="73"/>
      <c r="K47" s="14"/>
      <c r="L47" s="71">
        <f t="shared" si="0"/>
        <v>0</v>
      </c>
      <c r="M47" s="108">
        <f t="shared" si="21"/>
        <v>0</v>
      </c>
      <c r="N47" s="89">
        <f t="shared" si="1"/>
        <v>0</v>
      </c>
      <c r="O47" s="65">
        <f>IF(ISNA(VLOOKUP($C47,ИД!$A$2:$I$11,8,0)),0,VLOOKUP($C47,ИД!$A$2:$I$11,8,0))</f>
        <v>0</v>
      </c>
      <c r="P47" s="66">
        <f>IF(ISNA(VLOOKUP($C47,ИД!$A$2:$I$11,9,0)),0,VLOOKUP($C47,ИД!$A$2:$I$11,9,0))</f>
        <v>0</v>
      </c>
      <c r="Q47" s="66">
        <f t="shared" si="22"/>
        <v>0</v>
      </c>
      <c r="R47" s="72">
        <f t="shared" si="23"/>
        <v>0</v>
      </c>
      <c r="S47" s="72">
        <f t="shared" si="24"/>
        <v>0</v>
      </c>
      <c r="T47" s="90">
        <f t="shared" si="25"/>
        <v>0</v>
      </c>
      <c r="U47" s="97">
        <f>IF(ISNA(VLOOKUP($C47,ИД!$A$2:$G$11,7,0)),0,VLOOKUP($C47,ИД!$A$2:$G$11,7,0))</f>
        <v>0</v>
      </c>
      <c r="V47" s="8">
        <f t="shared" si="26"/>
        <v>0</v>
      </c>
      <c r="W47" s="8">
        <f t="shared" si="7"/>
        <v>0</v>
      </c>
      <c r="X47" s="98">
        <f>IF(ISNA(VLOOKUP($C47,ИД!$A$2:$J$11,10,0)),0,VLOOKUP($C47,ИД!$A$2:$J$11,10,0))</f>
        <v>0</v>
      </c>
      <c r="Y47" s="101">
        <f>IF(ISNA(VLOOKUP($C47,ИД!$A$2:$F$11,6,0)),0,VLOOKUP($C47,ИД!$A$2:$F$11,6,0))</f>
        <v>0</v>
      </c>
      <c r="Z47" s="34">
        <f t="shared" si="6"/>
        <v>0</v>
      </c>
      <c r="AA47" s="34">
        <f t="shared" si="8"/>
        <v>0</v>
      </c>
      <c r="AB47" s="102">
        <f>IF(ISNA(VLOOKUP($C47,ИД!$A$2:$E$11,5,0)),0,VLOOKUP($C47,ИД!$A$2:$E$11,5,0))</f>
        <v>0</v>
      </c>
      <c r="AC47" s="6"/>
      <c r="AD47" s="15"/>
      <c r="AE47" s="12"/>
      <c r="AF47" s="12"/>
      <c r="AG47" s="2"/>
    </row>
    <row r="48" spans="1:33" s="5" customFormat="1" ht="15" hidden="1" customHeight="1" outlineLevel="1" x14ac:dyDescent="0.25">
      <c r="A48" s="107"/>
      <c r="B48" s="13"/>
      <c r="C48" s="13"/>
      <c r="D48" s="64">
        <f>IF(ISNA(VLOOKUP($C48,ИД!$A$2:$D$11,2,0)),0,VLOOKUP($C48,ИД!$A$2:$D$11,2,0))</f>
        <v>0</v>
      </c>
      <c r="E48" s="64">
        <f>IF(ISNA(VLOOKUP($C48,ИД!$A$2:$D$11,2,0)),0,VLOOKUP($C48,ИД!$A$2:$D$11,3,0))</f>
        <v>0</v>
      </c>
      <c r="F48" s="64">
        <f>IF(ISNA(VLOOKUP($C48,ИД!$A$2:$D$11,2,0)),0,VLOOKUP($C48,ИД!$A$2:$D$11,4,0))</f>
        <v>0</v>
      </c>
      <c r="G48" s="11">
        <v>12</v>
      </c>
      <c r="H48" s="73"/>
      <c r="I48" s="73"/>
      <c r="J48" s="73"/>
      <c r="K48" s="14"/>
      <c r="L48" s="71">
        <f t="shared" si="0"/>
        <v>0</v>
      </c>
      <c r="M48" s="108">
        <f t="shared" si="21"/>
        <v>0</v>
      </c>
      <c r="N48" s="89">
        <f t="shared" si="1"/>
        <v>0</v>
      </c>
      <c r="O48" s="65">
        <f>IF(ISNA(VLOOKUP($C48,ИД!$A$2:$I$11,8,0)),0,VLOOKUP($C48,ИД!$A$2:$I$11,8,0))</f>
        <v>0</v>
      </c>
      <c r="P48" s="66">
        <f>IF(ISNA(VLOOKUP($C48,ИД!$A$2:$I$11,9,0)),0,VLOOKUP($C48,ИД!$A$2:$I$11,9,0))</f>
        <v>0</v>
      </c>
      <c r="Q48" s="66">
        <f t="shared" si="22"/>
        <v>0</v>
      </c>
      <c r="R48" s="72">
        <f t="shared" si="23"/>
        <v>0</v>
      </c>
      <c r="S48" s="72">
        <f t="shared" si="24"/>
        <v>0</v>
      </c>
      <c r="T48" s="90">
        <f t="shared" si="25"/>
        <v>0</v>
      </c>
      <c r="U48" s="97">
        <f>IF(ISNA(VLOOKUP($C48,ИД!$A$2:$G$11,7,0)),0,VLOOKUP($C48,ИД!$A$2:$G$11,7,0))</f>
        <v>0</v>
      </c>
      <c r="V48" s="8">
        <f t="shared" si="26"/>
        <v>0</v>
      </c>
      <c r="W48" s="8">
        <f t="shared" si="7"/>
        <v>0</v>
      </c>
      <c r="X48" s="98">
        <f>IF(ISNA(VLOOKUP($C48,ИД!$A$2:$J$11,10,0)),0,VLOOKUP($C48,ИД!$A$2:$J$11,10,0))</f>
        <v>0</v>
      </c>
      <c r="Y48" s="101">
        <f>IF(ISNA(VLOOKUP($C48,ИД!$A$2:$F$11,6,0)),0,VLOOKUP($C48,ИД!$A$2:$F$11,6,0))</f>
        <v>0</v>
      </c>
      <c r="Z48" s="34">
        <f t="shared" si="6"/>
        <v>0</v>
      </c>
      <c r="AA48" s="34">
        <f t="shared" si="8"/>
        <v>0</v>
      </c>
      <c r="AB48" s="102">
        <f>IF(ISNA(VLOOKUP($C48,ИД!$A$2:$E$11,5,0)),0,VLOOKUP($C48,ИД!$A$2:$E$11,5,0))</f>
        <v>0</v>
      </c>
      <c r="AC48" s="6"/>
      <c r="AD48" s="15"/>
      <c r="AE48" s="12"/>
      <c r="AF48" s="12"/>
      <c r="AG48" s="2"/>
    </row>
    <row r="49" spans="1:33" s="5" customFormat="1" ht="15" hidden="1" customHeight="1" outlineLevel="1" x14ac:dyDescent="0.25">
      <c r="A49" s="107"/>
      <c r="B49" s="13"/>
      <c r="C49" s="13"/>
      <c r="D49" s="64">
        <f>IF(ISNA(VLOOKUP($C49,ИД!$A$2:$D$11,2,0)),0,VLOOKUP($C49,ИД!$A$2:$D$11,2,0))</f>
        <v>0</v>
      </c>
      <c r="E49" s="64">
        <f>IF(ISNA(VLOOKUP($C49,ИД!$A$2:$D$11,2,0)),0,VLOOKUP($C49,ИД!$A$2:$D$11,3,0))</f>
        <v>0</v>
      </c>
      <c r="F49" s="64">
        <f>IF(ISNA(VLOOKUP($C49,ИД!$A$2:$D$11,2,0)),0,VLOOKUP($C49,ИД!$A$2:$D$11,4,0))</f>
        <v>0</v>
      </c>
      <c r="G49" s="11">
        <v>13</v>
      </c>
      <c r="H49" s="73"/>
      <c r="I49" s="73"/>
      <c r="J49" s="73"/>
      <c r="K49" s="14"/>
      <c r="L49" s="71">
        <f t="shared" si="0"/>
        <v>0</v>
      </c>
      <c r="M49" s="108">
        <f t="shared" si="21"/>
        <v>0</v>
      </c>
      <c r="N49" s="89">
        <f t="shared" si="1"/>
        <v>0</v>
      </c>
      <c r="O49" s="65">
        <f>IF(ISNA(VLOOKUP($C49,ИД!$A$2:$I$11,8,0)),0,VLOOKUP($C49,ИД!$A$2:$I$11,8,0))</f>
        <v>0</v>
      </c>
      <c r="P49" s="66">
        <f>IF(ISNA(VLOOKUP($C49,ИД!$A$2:$I$11,9,0)),0,VLOOKUP($C49,ИД!$A$2:$I$11,9,0))</f>
        <v>0</v>
      </c>
      <c r="Q49" s="66">
        <f t="shared" si="22"/>
        <v>0</v>
      </c>
      <c r="R49" s="72">
        <f t="shared" si="23"/>
        <v>0</v>
      </c>
      <c r="S49" s="72">
        <f t="shared" si="24"/>
        <v>0</v>
      </c>
      <c r="T49" s="90">
        <f t="shared" si="25"/>
        <v>0</v>
      </c>
      <c r="U49" s="97">
        <f>IF(ISNA(VLOOKUP($C49,ИД!$A$2:$G$11,7,0)),0,VLOOKUP($C49,ИД!$A$2:$G$11,7,0))</f>
        <v>0</v>
      </c>
      <c r="V49" s="8">
        <f t="shared" si="26"/>
        <v>0</v>
      </c>
      <c r="W49" s="8">
        <f t="shared" si="7"/>
        <v>0</v>
      </c>
      <c r="X49" s="98">
        <f>IF(ISNA(VLOOKUP($C49,ИД!$A$2:$J$11,10,0)),0,VLOOKUP($C49,ИД!$A$2:$J$11,10,0))</f>
        <v>0</v>
      </c>
      <c r="Y49" s="101">
        <f>IF(ISNA(VLOOKUP($C49,ИД!$A$2:$F$11,6,0)),0,VLOOKUP($C49,ИД!$A$2:$F$11,6,0))</f>
        <v>0</v>
      </c>
      <c r="Z49" s="34">
        <f t="shared" si="6"/>
        <v>0</v>
      </c>
      <c r="AA49" s="34">
        <f t="shared" si="8"/>
        <v>0</v>
      </c>
      <c r="AB49" s="102">
        <f>IF(ISNA(VLOOKUP($C49,ИД!$A$2:$E$11,5,0)),0,VLOOKUP($C49,ИД!$A$2:$E$11,5,0))</f>
        <v>0</v>
      </c>
      <c r="AC49" s="6"/>
      <c r="AD49" s="15"/>
      <c r="AE49" s="12"/>
      <c r="AF49" s="12"/>
      <c r="AG49" s="2"/>
    </row>
    <row r="50" spans="1:33" s="5" customFormat="1" ht="15" hidden="1" customHeight="1" outlineLevel="1" x14ac:dyDescent="0.25">
      <c r="A50" s="107"/>
      <c r="B50" s="13"/>
      <c r="C50" s="13"/>
      <c r="D50" s="64">
        <f>IF(ISNA(VLOOKUP($C50,ИД!$A$2:$D$11,2,0)),0,VLOOKUP($C50,ИД!$A$2:$D$11,2,0))</f>
        <v>0</v>
      </c>
      <c r="E50" s="64">
        <f>IF(ISNA(VLOOKUP($C50,ИД!$A$2:$D$11,2,0)),0,VLOOKUP($C50,ИД!$A$2:$D$11,3,0))</f>
        <v>0</v>
      </c>
      <c r="F50" s="64">
        <f>IF(ISNA(VLOOKUP($C50,ИД!$A$2:$D$11,2,0)),0,VLOOKUP($C50,ИД!$A$2:$D$11,4,0))</f>
        <v>0</v>
      </c>
      <c r="G50" s="11">
        <v>14</v>
      </c>
      <c r="H50" s="73"/>
      <c r="I50" s="73"/>
      <c r="J50" s="73"/>
      <c r="K50" s="14"/>
      <c r="L50" s="71">
        <f t="shared" si="0"/>
        <v>0</v>
      </c>
      <c r="M50" s="108">
        <f t="shared" si="21"/>
        <v>0</v>
      </c>
      <c r="N50" s="89">
        <f t="shared" si="1"/>
        <v>0</v>
      </c>
      <c r="O50" s="65">
        <f>IF(ISNA(VLOOKUP($C50,ИД!$A$2:$I$11,8,0)),0,VLOOKUP($C50,ИД!$A$2:$I$11,8,0))</f>
        <v>0</v>
      </c>
      <c r="P50" s="66">
        <f>IF(ISNA(VLOOKUP($C50,ИД!$A$2:$I$11,9,0)),0,VLOOKUP($C50,ИД!$A$2:$I$11,9,0))</f>
        <v>0</v>
      </c>
      <c r="Q50" s="66">
        <f t="shared" si="22"/>
        <v>0</v>
      </c>
      <c r="R50" s="72">
        <f t="shared" si="23"/>
        <v>0</v>
      </c>
      <c r="S50" s="72">
        <f t="shared" si="24"/>
        <v>0</v>
      </c>
      <c r="T50" s="90">
        <f t="shared" si="25"/>
        <v>0</v>
      </c>
      <c r="U50" s="97">
        <f>IF(ISNA(VLOOKUP($C50,ИД!$A$2:$G$11,7,0)),0,VLOOKUP($C50,ИД!$A$2:$G$11,7,0))</f>
        <v>0</v>
      </c>
      <c r="V50" s="8">
        <f t="shared" si="26"/>
        <v>0</v>
      </c>
      <c r="W50" s="8">
        <f t="shared" si="7"/>
        <v>0</v>
      </c>
      <c r="X50" s="98">
        <f>IF(ISNA(VLOOKUP($C50,ИД!$A$2:$J$11,10,0)),0,VLOOKUP($C50,ИД!$A$2:$J$11,10,0))</f>
        <v>0</v>
      </c>
      <c r="Y50" s="101">
        <f>IF(ISNA(VLOOKUP($C50,ИД!$A$2:$F$11,6,0)),0,VLOOKUP($C50,ИД!$A$2:$F$11,6,0))</f>
        <v>0</v>
      </c>
      <c r="Z50" s="34">
        <f t="shared" si="6"/>
        <v>0</v>
      </c>
      <c r="AA50" s="34">
        <f t="shared" si="8"/>
        <v>0</v>
      </c>
      <c r="AB50" s="102">
        <f>IF(ISNA(VLOOKUP($C50,ИД!$A$2:$E$11,5,0)),0,VLOOKUP($C50,ИД!$A$2:$E$11,5,0))</f>
        <v>0</v>
      </c>
      <c r="AC50" s="6"/>
      <c r="AD50" s="15"/>
      <c r="AE50" s="12"/>
      <c r="AF50" s="12"/>
      <c r="AG50" s="2"/>
    </row>
    <row r="51" spans="1:33" s="5" customFormat="1" ht="15" hidden="1" customHeight="1" outlineLevel="1" x14ac:dyDescent="0.25">
      <c r="A51" s="107"/>
      <c r="B51" s="13"/>
      <c r="C51" s="13"/>
      <c r="D51" s="64">
        <f>IF(ISNA(VLOOKUP($C51,ИД!$A$2:$D$11,2,0)),0,VLOOKUP($C51,ИД!$A$2:$D$11,2,0))</f>
        <v>0</v>
      </c>
      <c r="E51" s="64">
        <f>IF(ISNA(VLOOKUP($C51,ИД!$A$2:$D$11,2,0)),0,VLOOKUP($C51,ИД!$A$2:$D$11,3,0))</f>
        <v>0</v>
      </c>
      <c r="F51" s="64">
        <f>IF(ISNA(VLOOKUP($C51,ИД!$A$2:$D$11,2,0)),0,VLOOKUP($C51,ИД!$A$2:$D$11,4,0))</f>
        <v>0</v>
      </c>
      <c r="G51" s="11">
        <v>15</v>
      </c>
      <c r="H51" s="73"/>
      <c r="I51" s="73"/>
      <c r="J51" s="73"/>
      <c r="K51" s="14"/>
      <c r="L51" s="71">
        <f t="shared" si="0"/>
        <v>0</v>
      </c>
      <c r="M51" s="108">
        <f t="shared" si="21"/>
        <v>0</v>
      </c>
      <c r="N51" s="89">
        <f t="shared" si="1"/>
        <v>0</v>
      </c>
      <c r="O51" s="65">
        <f>IF(ISNA(VLOOKUP($C51,ИД!$A$2:$I$11,8,0)),0,VLOOKUP($C51,ИД!$A$2:$I$11,8,0))</f>
        <v>0</v>
      </c>
      <c r="P51" s="66">
        <f>IF(ISNA(VLOOKUP($C51,ИД!$A$2:$I$11,9,0)),0,VLOOKUP($C51,ИД!$A$2:$I$11,9,0))</f>
        <v>0</v>
      </c>
      <c r="Q51" s="66">
        <f t="shared" si="22"/>
        <v>0</v>
      </c>
      <c r="R51" s="72">
        <f t="shared" si="23"/>
        <v>0</v>
      </c>
      <c r="S51" s="72">
        <f t="shared" si="24"/>
        <v>0</v>
      </c>
      <c r="T51" s="90">
        <f t="shared" si="25"/>
        <v>0</v>
      </c>
      <c r="U51" s="97">
        <f>IF(ISNA(VLOOKUP($C51,ИД!$A$2:$G$11,7,0)),0,VLOOKUP($C51,ИД!$A$2:$G$11,7,0))</f>
        <v>0</v>
      </c>
      <c r="V51" s="8">
        <f t="shared" si="26"/>
        <v>0</v>
      </c>
      <c r="W51" s="8">
        <f t="shared" si="7"/>
        <v>0</v>
      </c>
      <c r="X51" s="98">
        <f>IF(ISNA(VLOOKUP($C51,ИД!$A$2:$J$11,10,0)),0,VLOOKUP($C51,ИД!$A$2:$J$11,10,0))</f>
        <v>0</v>
      </c>
      <c r="Y51" s="101">
        <f>IF(ISNA(VLOOKUP($C51,ИД!$A$2:$F$11,6,0)),0,VLOOKUP($C51,ИД!$A$2:$F$11,6,0))</f>
        <v>0</v>
      </c>
      <c r="Z51" s="34">
        <f t="shared" si="6"/>
        <v>0</v>
      </c>
      <c r="AA51" s="34">
        <f t="shared" si="8"/>
        <v>0</v>
      </c>
      <c r="AB51" s="102">
        <f>IF(ISNA(VLOOKUP($C51,ИД!$A$2:$E$11,5,0)),0,VLOOKUP($C51,ИД!$A$2:$E$11,5,0))</f>
        <v>0</v>
      </c>
      <c r="AC51" s="6"/>
      <c r="AD51" s="15"/>
      <c r="AE51" s="12"/>
      <c r="AF51" s="12"/>
      <c r="AG51" s="2"/>
    </row>
    <row r="52" spans="1:33" s="5" customFormat="1" ht="15" hidden="1" customHeight="1" outlineLevel="1" x14ac:dyDescent="0.25">
      <c r="A52" s="107"/>
      <c r="B52" s="13"/>
      <c r="C52" s="13"/>
      <c r="D52" s="64">
        <f>IF(ISNA(VLOOKUP($C52,ИД!$A$2:$D$11,2,0)),0,VLOOKUP($C52,ИД!$A$2:$D$11,2,0))</f>
        <v>0</v>
      </c>
      <c r="E52" s="64">
        <f>IF(ISNA(VLOOKUP($C52,ИД!$A$2:$D$11,2,0)),0,VLOOKUP($C52,ИД!$A$2:$D$11,3,0))</f>
        <v>0</v>
      </c>
      <c r="F52" s="64">
        <f>IF(ISNA(VLOOKUP($C52,ИД!$A$2:$D$11,2,0)),0,VLOOKUP($C52,ИД!$A$2:$D$11,4,0))</f>
        <v>0</v>
      </c>
      <c r="G52" s="11">
        <v>16</v>
      </c>
      <c r="H52" s="73"/>
      <c r="I52" s="73"/>
      <c r="J52" s="73"/>
      <c r="K52" s="14"/>
      <c r="L52" s="71">
        <f t="shared" si="0"/>
        <v>0</v>
      </c>
      <c r="M52" s="108">
        <f t="shared" si="21"/>
        <v>0</v>
      </c>
      <c r="N52" s="89">
        <f t="shared" si="1"/>
        <v>0</v>
      </c>
      <c r="O52" s="65">
        <f>IF(ISNA(VLOOKUP($C52,ИД!$A$2:$I$11,8,0)),0,VLOOKUP($C52,ИД!$A$2:$I$11,8,0))</f>
        <v>0</v>
      </c>
      <c r="P52" s="66">
        <f>IF(ISNA(VLOOKUP($C52,ИД!$A$2:$I$11,9,0)),0,VLOOKUP($C52,ИД!$A$2:$I$11,9,0))</f>
        <v>0</v>
      </c>
      <c r="Q52" s="66">
        <f t="shared" si="22"/>
        <v>0</v>
      </c>
      <c r="R52" s="72">
        <f t="shared" si="23"/>
        <v>0</v>
      </c>
      <c r="S52" s="72">
        <f t="shared" si="24"/>
        <v>0</v>
      </c>
      <c r="T52" s="90">
        <f t="shared" si="25"/>
        <v>0</v>
      </c>
      <c r="U52" s="97">
        <f>IF(ISNA(VLOOKUP($C52,ИД!$A$2:$G$11,7,0)),0,VLOOKUP($C52,ИД!$A$2:$G$11,7,0))</f>
        <v>0</v>
      </c>
      <c r="V52" s="8">
        <f t="shared" si="26"/>
        <v>0</v>
      </c>
      <c r="W52" s="8">
        <f t="shared" si="7"/>
        <v>0</v>
      </c>
      <c r="X52" s="98">
        <f>IF(ISNA(VLOOKUP($C52,ИД!$A$2:$J$11,10,0)),0,VLOOKUP($C52,ИД!$A$2:$J$11,10,0))</f>
        <v>0</v>
      </c>
      <c r="Y52" s="101">
        <f>IF(ISNA(VLOOKUP($C52,ИД!$A$2:$F$11,6,0)),0,VLOOKUP($C52,ИД!$A$2:$F$11,6,0))</f>
        <v>0</v>
      </c>
      <c r="Z52" s="34">
        <f t="shared" si="6"/>
        <v>0</v>
      </c>
      <c r="AA52" s="34">
        <f t="shared" si="8"/>
        <v>0</v>
      </c>
      <c r="AB52" s="102">
        <f>IF(ISNA(VLOOKUP($C52,ИД!$A$2:$E$11,5,0)),0,VLOOKUP($C52,ИД!$A$2:$E$11,5,0))</f>
        <v>0</v>
      </c>
      <c r="AC52" s="6"/>
      <c r="AD52" s="15"/>
      <c r="AE52" s="12"/>
      <c r="AF52" s="12"/>
      <c r="AG52" s="2"/>
    </row>
    <row r="53" spans="1:33" s="5" customFormat="1" ht="15" hidden="1" customHeight="1" outlineLevel="1" x14ac:dyDescent="0.25">
      <c r="A53" s="107"/>
      <c r="B53" s="13"/>
      <c r="C53" s="13"/>
      <c r="D53" s="64">
        <f>IF(ISNA(VLOOKUP($C53,ИД!$A$2:$D$11,2,0)),0,VLOOKUP($C53,ИД!$A$2:$D$11,2,0))</f>
        <v>0</v>
      </c>
      <c r="E53" s="64">
        <f>IF(ISNA(VLOOKUP($C53,ИД!$A$2:$D$11,2,0)),0,VLOOKUP($C53,ИД!$A$2:$D$11,3,0))</f>
        <v>0</v>
      </c>
      <c r="F53" s="64">
        <f>IF(ISNA(VLOOKUP($C53,ИД!$A$2:$D$11,2,0)),0,VLOOKUP($C53,ИД!$A$2:$D$11,4,0))</f>
        <v>0</v>
      </c>
      <c r="G53" s="11">
        <v>17</v>
      </c>
      <c r="H53" s="73"/>
      <c r="I53" s="73"/>
      <c r="J53" s="73"/>
      <c r="K53" s="14"/>
      <c r="L53" s="71">
        <f t="shared" si="0"/>
        <v>0</v>
      </c>
      <c r="M53" s="108">
        <f t="shared" si="21"/>
        <v>0</v>
      </c>
      <c r="N53" s="89">
        <f t="shared" si="1"/>
        <v>0</v>
      </c>
      <c r="O53" s="65">
        <f>IF(ISNA(VLOOKUP($C53,ИД!$A$2:$I$11,8,0)),0,VLOOKUP($C53,ИД!$A$2:$I$11,8,0))</f>
        <v>0</v>
      </c>
      <c r="P53" s="66">
        <f>IF(ISNA(VLOOKUP($C53,ИД!$A$2:$I$11,9,0)),0,VLOOKUP($C53,ИД!$A$2:$I$11,9,0))</f>
        <v>0</v>
      </c>
      <c r="Q53" s="66">
        <f t="shared" si="22"/>
        <v>0</v>
      </c>
      <c r="R53" s="72">
        <f t="shared" si="23"/>
        <v>0</v>
      </c>
      <c r="S53" s="72">
        <f t="shared" si="24"/>
        <v>0</v>
      </c>
      <c r="T53" s="90">
        <f t="shared" si="25"/>
        <v>0</v>
      </c>
      <c r="U53" s="97">
        <f>IF(ISNA(VLOOKUP($C53,ИД!$A$2:$G$11,7,0)),0,VLOOKUP($C53,ИД!$A$2:$G$11,7,0))</f>
        <v>0</v>
      </c>
      <c r="V53" s="8">
        <f t="shared" si="26"/>
        <v>0</v>
      </c>
      <c r="W53" s="8">
        <f t="shared" si="7"/>
        <v>0</v>
      </c>
      <c r="X53" s="98">
        <f>IF(ISNA(VLOOKUP($C53,ИД!$A$2:$J$11,10,0)),0,VLOOKUP($C53,ИД!$A$2:$J$11,10,0))</f>
        <v>0</v>
      </c>
      <c r="Y53" s="101">
        <f>IF(ISNA(VLOOKUP($C53,ИД!$A$2:$F$11,6,0)),0,VLOOKUP($C53,ИД!$A$2:$F$11,6,0))</f>
        <v>0</v>
      </c>
      <c r="Z53" s="34">
        <f t="shared" si="6"/>
        <v>0</v>
      </c>
      <c r="AA53" s="34">
        <f t="shared" si="8"/>
        <v>0</v>
      </c>
      <c r="AB53" s="102">
        <f>IF(ISNA(VLOOKUP($C53,ИД!$A$2:$E$11,5,0)),0,VLOOKUP($C53,ИД!$A$2:$E$11,5,0))</f>
        <v>0</v>
      </c>
      <c r="AC53" s="6"/>
      <c r="AD53" s="15"/>
      <c r="AE53" s="12"/>
      <c r="AF53" s="12"/>
      <c r="AG53" s="2"/>
    </row>
    <row r="54" spans="1:33" s="5" customFormat="1" ht="15" hidden="1" customHeight="1" outlineLevel="1" x14ac:dyDescent="0.25">
      <c r="A54" s="107"/>
      <c r="B54" s="13"/>
      <c r="C54" s="13"/>
      <c r="D54" s="64">
        <f>IF(ISNA(VLOOKUP($C54,ИД!$A$2:$D$11,2,0)),0,VLOOKUP($C54,ИД!$A$2:$D$11,2,0))</f>
        <v>0</v>
      </c>
      <c r="E54" s="64">
        <f>IF(ISNA(VLOOKUP($C54,ИД!$A$2:$D$11,2,0)),0,VLOOKUP($C54,ИД!$A$2:$D$11,3,0))</f>
        <v>0</v>
      </c>
      <c r="F54" s="64">
        <f>IF(ISNA(VLOOKUP($C54,ИД!$A$2:$D$11,2,0)),0,VLOOKUP($C54,ИД!$A$2:$D$11,4,0))</f>
        <v>0</v>
      </c>
      <c r="G54" s="11">
        <v>18</v>
      </c>
      <c r="H54" s="73"/>
      <c r="I54" s="73"/>
      <c r="J54" s="73"/>
      <c r="K54" s="14"/>
      <c r="L54" s="71">
        <f t="shared" si="0"/>
        <v>0</v>
      </c>
      <c r="M54" s="108">
        <f t="shared" si="21"/>
        <v>0</v>
      </c>
      <c r="N54" s="89">
        <f t="shared" si="1"/>
        <v>0</v>
      </c>
      <c r="O54" s="65">
        <f>IF(ISNA(VLOOKUP($C54,ИД!$A$2:$I$11,8,0)),0,VLOOKUP($C54,ИД!$A$2:$I$11,8,0))</f>
        <v>0</v>
      </c>
      <c r="P54" s="66">
        <f>IF(ISNA(VLOOKUP($C54,ИД!$A$2:$I$11,9,0)),0,VLOOKUP($C54,ИД!$A$2:$I$11,9,0))</f>
        <v>0</v>
      </c>
      <c r="Q54" s="66">
        <f t="shared" si="22"/>
        <v>0</v>
      </c>
      <c r="R54" s="72">
        <f t="shared" si="23"/>
        <v>0</v>
      </c>
      <c r="S54" s="72">
        <f t="shared" si="24"/>
        <v>0</v>
      </c>
      <c r="T54" s="90">
        <f t="shared" si="25"/>
        <v>0</v>
      </c>
      <c r="U54" s="97">
        <f>IF(ISNA(VLOOKUP($C54,ИД!$A$2:$G$11,7,0)),0,VLOOKUP($C54,ИД!$A$2:$G$11,7,0))</f>
        <v>0</v>
      </c>
      <c r="V54" s="8">
        <f t="shared" si="26"/>
        <v>0</v>
      </c>
      <c r="W54" s="8">
        <f t="shared" si="7"/>
        <v>0</v>
      </c>
      <c r="X54" s="98">
        <f>IF(ISNA(VLOOKUP($C54,ИД!$A$2:$J$11,10,0)),0,VLOOKUP($C54,ИД!$A$2:$J$11,10,0))</f>
        <v>0</v>
      </c>
      <c r="Y54" s="101">
        <f>IF(ISNA(VLOOKUP($C54,ИД!$A$2:$F$11,6,0)),0,VLOOKUP($C54,ИД!$A$2:$F$11,6,0))</f>
        <v>0</v>
      </c>
      <c r="Z54" s="34">
        <f t="shared" si="6"/>
        <v>0</v>
      </c>
      <c r="AA54" s="34">
        <f t="shared" si="8"/>
        <v>0</v>
      </c>
      <c r="AB54" s="102">
        <f>IF(ISNA(VLOOKUP($C54,ИД!$A$2:$E$11,5,0)),0,VLOOKUP($C54,ИД!$A$2:$E$11,5,0))</f>
        <v>0</v>
      </c>
      <c r="AC54" s="6"/>
      <c r="AD54" s="15"/>
      <c r="AE54" s="12"/>
      <c r="AF54" s="12"/>
      <c r="AG54" s="2"/>
    </row>
    <row r="55" spans="1:33" s="5" customFormat="1" ht="15" hidden="1" customHeight="1" outlineLevel="1" x14ac:dyDescent="0.25">
      <c r="A55" s="107"/>
      <c r="B55" s="13"/>
      <c r="C55" s="13"/>
      <c r="D55" s="64">
        <f>IF(ISNA(VLOOKUP($C55,ИД!$A$2:$D$11,2,0)),0,VLOOKUP($C55,ИД!$A$2:$D$11,2,0))</f>
        <v>0</v>
      </c>
      <c r="E55" s="64">
        <f>IF(ISNA(VLOOKUP($C55,ИД!$A$2:$D$11,2,0)),0,VLOOKUP($C55,ИД!$A$2:$D$11,3,0))</f>
        <v>0</v>
      </c>
      <c r="F55" s="64">
        <f>IF(ISNA(VLOOKUP($C55,ИД!$A$2:$D$11,2,0)),0,VLOOKUP($C55,ИД!$A$2:$D$11,4,0))</f>
        <v>0</v>
      </c>
      <c r="G55" s="11">
        <v>19</v>
      </c>
      <c r="H55" s="73"/>
      <c r="I55" s="73"/>
      <c r="J55" s="73"/>
      <c r="K55" s="14"/>
      <c r="L55" s="71">
        <f t="shared" si="0"/>
        <v>0</v>
      </c>
      <c r="M55" s="108">
        <f t="shared" si="21"/>
        <v>0</v>
      </c>
      <c r="N55" s="89">
        <f t="shared" si="1"/>
        <v>0</v>
      </c>
      <c r="O55" s="65">
        <f>IF(ISNA(VLOOKUP($C55,ИД!$A$2:$I$11,8,0)),0,VLOOKUP($C55,ИД!$A$2:$I$11,8,0))</f>
        <v>0</v>
      </c>
      <c r="P55" s="66">
        <f>IF(ISNA(VLOOKUP($C55,ИД!$A$2:$I$11,9,0)),0,VLOOKUP($C55,ИД!$A$2:$I$11,9,0))</f>
        <v>0</v>
      </c>
      <c r="Q55" s="66">
        <f t="shared" si="22"/>
        <v>0</v>
      </c>
      <c r="R55" s="72">
        <f t="shared" si="23"/>
        <v>0</v>
      </c>
      <c r="S55" s="72">
        <f t="shared" si="24"/>
        <v>0</v>
      </c>
      <c r="T55" s="90">
        <f t="shared" si="25"/>
        <v>0</v>
      </c>
      <c r="U55" s="97">
        <f>IF(ISNA(VLOOKUP($C55,ИД!$A$2:$G$11,7,0)),0,VLOOKUP($C55,ИД!$A$2:$G$11,7,0))</f>
        <v>0</v>
      </c>
      <c r="V55" s="8">
        <f t="shared" si="26"/>
        <v>0</v>
      </c>
      <c r="W55" s="8">
        <f t="shared" si="7"/>
        <v>0</v>
      </c>
      <c r="X55" s="98">
        <f>IF(ISNA(VLOOKUP($C55,ИД!$A$2:$J$11,10,0)),0,VLOOKUP($C55,ИД!$A$2:$J$11,10,0))</f>
        <v>0</v>
      </c>
      <c r="Y55" s="101">
        <f>IF(ISNA(VLOOKUP($C55,ИД!$A$2:$F$11,6,0)),0,VLOOKUP($C55,ИД!$A$2:$F$11,6,0))</f>
        <v>0</v>
      </c>
      <c r="Z55" s="34">
        <f t="shared" si="6"/>
        <v>0</v>
      </c>
      <c r="AA55" s="34">
        <f t="shared" si="8"/>
        <v>0</v>
      </c>
      <c r="AB55" s="102">
        <f>IF(ISNA(VLOOKUP($C55,ИД!$A$2:$E$11,5,0)),0,VLOOKUP($C55,ИД!$A$2:$E$11,5,0))</f>
        <v>0</v>
      </c>
      <c r="AC55" s="6"/>
      <c r="AD55" s="15"/>
      <c r="AE55" s="12"/>
      <c r="AF55" s="12"/>
      <c r="AG55" s="2"/>
    </row>
    <row r="56" spans="1:33" s="5" customFormat="1" ht="15" hidden="1" customHeight="1" outlineLevel="1" x14ac:dyDescent="0.25">
      <c r="A56" s="107"/>
      <c r="B56" s="13"/>
      <c r="C56" s="13"/>
      <c r="D56" s="64">
        <f>IF(ISNA(VLOOKUP($C56,ИД!$A$2:$D$11,2,0)),0,VLOOKUP($C56,ИД!$A$2:$D$11,2,0))</f>
        <v>0</v>
      </c>
      <c r="E56" s="64">
        <f>IF(ISNA(VLOOKUP($C56,ИД!$A$2:$D$11,2,0)),0,VLOOKUP($C56,ИД!$A$2:$D$11,3,0))</f>
        <v>0</v>
      </c>
      <c r="F56" s="64">
        <f>IF(ISNA(VLOOKUP($C56,ИД!$A$2:$D$11,2,0)),0,VLOOKUP($C56,ИД!$A$2:$D$11,4,0))</f>
        <v>0</v>
      </c>
      <c r="G56" s="11">
        <v>20</v>
      </c>
      <c r="H56" s="73"/>
      <c r="I56" s="73"/>
      <c r="J56" s="73"/>
      <c r="K56" s="14"/>
      <c r="L56" s="71">
        <f t="shared" si="0"/>
        <v>0</v>
      </c>
      <c r="M56" s="108">
        <f t="shared" si="21"/>
        <v>0</v>
      </c>
      <c r="N56" s="89">
        <f t="shared" si="1"/>
        <v>0</v>
      </c>
      <c r="O56" s="65">
        <f>IF(ISNA(VLOOKUP($C56,ИД!$A$2:$I$11,8,0)),0,VLOOKUP($C56,ИД!$A$2:$I$11,8,0))</f>
        <v>0</v>
      </c>
      <c r="P56" s="66">
        <f>IF(ISNA(VLOOKUP($C56,ИД!$A$2:$I$11,9,0)),0,VLOOKUP($C56,ИД!$A$2:$I$11,9,0))</f>
        <v>0</v>
      </c>
      <c r="Q56" s="66">
        <f t="shared" si="22"/>
        <v>0</v>
      </c>
      <c r="R56" s="72">
        <f t="shared" si="23"/>
        <v>0</v>
      </c>
      <c r="S56" s="72">
        <f t="shared" si="24"/>
        <v>0</v>
      </c>
      <c r="T56" s="90">
        <f t="shared" si="25"/>
        <v>0</v>
      </c>
      <c r="U56" s="97">
        <f>IF(ISNA(VLOOKUP($C56,ИД!$A$2:$G$11,7,0)),0,VLOOKUP($C56,ИД!$A$2:$G$11,7,0))</f>
        <v>0</v>
      </c>
      <c r="V56" s="8">
        <f t="shared" si="26"/>
        <v>0</v>
      </c>
      <c r="W56" s="8">
        <f t="shared" si="7"/>
        <v>0</v>
      </c>
      <c r="X56" s="98">
        <f>IF(ISNA(VLOOKUP($C56,ИД!$A$2:$J$11,10,0)),0,VLOOKUP($C56,ИД!$A$2:$J$11,10,0))</f>
        <v>0</v>
      </c>
      <c r="Y56" s="101">
        <f>IF(ISNA(VLOOKUP($C56,ИД!$A$2:$F$11,6,0)),0,VLOOKUP($C56,ИД!$A$2:$F$11,6,0))</f>
        <v>0</v>
      </c>
      <c r="Z56" s="34">
        <f t="shared" si="6"/>
        <v>0</v>
      </c>
      <c r="AA56" s="34">
        <f t="shared" si="8"/>
        <v>0</v>
      </c>
      <c r="AB56" s="102">
        <f>IF(ISNA(VLOOKUP($C56,ИД!$A$2:$E$11,5,0)),0,VLOOKUP($C56,ИД!$A$2:$E$11,5,0))</f>
        <v>0</v>
      </c>
      <c r="AC56" s="6"/>
      <c r="AD56" s="15"/>
      <c r="AE56" s="12"/>
      <c r="AF56" s="12"/>
      <c r="AG56" s="2"/>
    </row>
    <row r="57" spans="1:33" s="5" customFormat="1" ht="15" customHeight="1" collapsed="1" x14ac:dyDescent="0.25">
      <c r="A57" s="107"/>
      <c r="B57" s="13"/>
      <c r="C57" s="13"/>
      <c r="D57" s="64">
        <f>IF(ISNA(VLOOKUP($C57,ИД!$A$2:$D$11,2,0)),0,VLOOKUP($C57,ИД!$A$2:$D$11,2,0))</f>
        <v>0</v>
      </c>
      <c r="E57" s="64">
        <f>IF(ISNA(VLOOKUP($C57,ИД!$A$2:$D$11,2,0)),0,VLOOKUP($C57,ИД!$A$2:$D$11,3,0))</f>
        <v>0</v>
      </c>
      <c r="F57" s="64">
        <f>IF(ISNA(VLOOKUP($C57,ИД!$A$2:$D$11,2,0)),0,VLOOKUP($C57,ИД!$A$2:$D$11,4,0))</f>
        <v>0</v>
      </c>
      <c r="G57" s="11">
        <v>21</v>
      </c>
      <c r="H57" s="73"/>
      <c r="I57" s="73"/>
      <c r="J57" s="73"/>
      <c r="K57" s="14"/>
      <c r="L57" s="71">
        <f t="shared" si="0"/>
        <v>0</v>
      </c>
      <c r="M57" s="108">
        <f t="shared" si="21"/>
        <v>0</v>
      </c>
      <c r="N57" s="89">
        <f t="shared" si="1"/>
        <v>0</v>
      </c>
      <c r="O57" s="65">
        <f>IF(ISNA(VLOOKUP($C57,ИД!$A$2:$I$11,8,0)),0,VLOOKUP($C57,ИД!$A$2:$I$11,8,0))</f>
        <v>0</v>
      </c>
      <c r="P57" s="66">
        <f>IF(ISNA(VLOOKUP($C57,ИД!$A$2:$I$11,9,0)),0,VLOOKUP($C57,ИД!$A$2:$I$11,9,0))</f>
        <v>0</v>
      </c>
      <c r="Q57" s="66">
        <f t="shared" si="22"/>
        <v>0</v>
      </c>
      <c r="R57" s="72">
        <f t="shared" si="23"/>
        <v>0</v>
      </c>
      <c r="S57" s="72">
        <f t="shared" si="24"/>
        <v>0</v>
      </c>
      <c r="T57" s="90">
        <f t="shared" si="25"/>
        <v>0</v>
      </c>
      <c r="U57" s="97">
        <f>IF(ISNA(VLOOKUP($C57,ИД!$A$2:$G$11,7,0)),0,VLOOKUP($C57,ИД!$A$2:$G$11,7,0))</f>
        <v>0</v>
      </c>
      <c r="V57" s="8">
        <f t="shared" si="26"/>
        <v>0</v>
      </c>
      <c r="W57" s="8">
        <f t="shared" si="7"/>
        <v>0</v>
      </c>
      <c r="X57" s="98">
        <f>IF(ISNA(VLOOKUP($C57,ИД!$A$2:$J$11,10,0)),0,VLOOKUP($C57,ИД!$A$2:$J$11,10,0))</f>
        <v>0</v>
      </c>
      <c r="Y57" s="101">
        <f>IF(ISNA(VLOOKUP($C57,ИД!$A$2:$F$11,6,0)),0,VLOOKUP($C57,ИД!$A$2:$F$11,6,0))</f>
        <v>0</v>
      </c>
      <c r="Z57" s="34">
        <f t="shared" si="6"/>
        <v>0</v>
      </c>
      <c r="AA57" s="34">
        <f t="shared" si="8"/>
        <v>0</v>
      </c>
      <c r="AB57" s="102">
        <f>IF(ISNA(VLOOKUP($C57,ИД!$A$2:$E$11,5,0)),0,VLOOKUP($C57,ИД!$A$2:$E$11,5,0))</f>
        <v>0</v>
      </c>
      <c r="AC57" s="6"/>
      <c r="AD57" s="15"/>
      <c r="AE57" s="12"/>
      <c r="AF57" s="12"/>
      <c r="AG57" s="2"/>
    </row>
    <row r="58" spans="1:33" s="5" customFormat="1" ht="15" hidden="1" customHeight="1" outlineLevel="1" x14ac:dyDescent="0.25">
      <c r="A58" s="107"/>
      <c r="B58" s="13"/>
      <c r="C58" s="13"/>
      <c r="D58" s="64">
        <f>IF(ISNA(VLOOKUP($C58,ИД!$A$2:$D$11,2,0)),0,VLOOKUP($C58,ИД!$A$2:$D$11,2,0))</f>
        <v>0</v>
      </c>
      <c r="E58" s="64">
        <f>IF(ISNA(VLOOKUP($C58,ИД!$A$2:$D$11,2,0)),0,VLOOKUP($C58,ИД!$A$2:$D$11,3,0))</f>
        <v>0</v>
      </c>
      <c r="F58" s="64">
        <f>IF(ISNA(VLOOKUP($C58,ИД!$A$2:$D$11,2,0)),0,VLOOKUP($C58,ИД!$A$2:$D$11,4,0))</f>
        <v>0</v>
      </c>
      <c r="G58" s="11">
        <v>22</v>
      </c>
      <c r="H58" s="73"/>
      <c r="I58" s="73"/>
      <c r="J58" s="73"/>
      <c r="K58" s="14"/>
      <c r="L58" s="71">
        <f t="shared" si="0"/>
        <v>0</v>
      </c>
      <c r="M58" s="108">
        <f t="shared" si="21"/>
        <v>0</v>
      </c>
      <c r="N58" s="89">
        <f t="shared" si="1"/>
        <v>0</v>
      </c>
      <c r="O58" s="65">
        <f>IF(ISNA(VLOOKUP($C58,ИД!$A$2:$I$11,8,0)),0,VLOOKUP($C58,ИД!$A$2:$I$11,8,0))</f>
        <v>0</v>
      </c>
      <c r="P58" s="66">
        <f>IF(ISNA(VLOOKUP($C58,ИД!$A$2:$I$11,9,0)),0,VLOOKUP($C58,ИД!$A$2:$I$11,9,0))</f>
        <v>0</v>
      </c>
      <c r="Q58" s="66">
        <f t="shared" si="22"/>
        <v>0</v>
      </c>
      <c r="R58" s="72">
        <f t="shared" si="23"/>
        <v>0</v>
      </c>
      <c r="S58" s="72">
        <f t="shared" si="24"/>
        <v>0</v>
      </c>
      <c r="T58" s="90">
        <f t="shared" si="25"/>
        <v>0</v>
      </c>
      <c r="U58" s="97">
        <f>IF(ISNA(VLOOKUP($C58,ИД!$A$2:$G$11,7,0)),0,VLOOKUP($C58,ИД!$A$2:$G$11,7,0))</f>
        <v>0</v>
      </c>
      <c r="V58" s="8">
        <f t="shared" si="26"/>
        <v>0</v>
      </c>
      <c r="W58" s="8">
        <f t="shared" si="7"/>
        <v>0</v>
      </c>
      <c r="X58" s="98">
        <f>IF(ISNA(VLOOKUP($C58,ИД!$A$2:$J$11,10,0)),0,VLOOKUP($C58,ИД!$A$2:$J$11,10,0))</f>
        <v>0</v>
      </c>
      <c r="Y58" s="101">
        <f>IF(ISNA(VLOOKUP($C58,ИД!$A$2:$F$11,6,0)),0,VLOOKUP($C58,ИД!$A$2:$F$11,6,0))</f>
        <v>0</v>
      </c>
      <c r="Z58" s="34">
        <f t="shared" si="6"/>
        <v>0</v>
      </c>
      <c r="AA58" s="34">
        <f t="shared" si="8"/>
        <v>0</v>
      </c>
      <c r="AB58" s="102">
        <f>IF(ISNA(VLOOKUP($C58,ИД!$A$2:$E$11,5,0)),0,VLOOKUP($C58,ИД!$A$2:$E$11,5,0))</f>
        <v>0</v>
      </c>
      <c r="AC58" s="6"/>
      <c r="AD58" s="15"/>
      <c r="AE58" s="12"/>
      <c r="AF58" s="12"/>
      <c r="AG58" s="2"/>
    </row>
    <row r="59" spans="1:33" s="5" customFormat="1" ht="15" hidden="1" customHeight="1" outlineLevel="1" x14ac:dyDescent="0.25">
      <c r="A59" s="107"/>
      <c r="B59" s="13"/>
      <c r="C59" s="13"/>
      <c r="D59" s="64">
        <f>IF(ISNA(VLOOKUP($C59,ИД!$A$2:$D$11,2,0)),0,VLOOKUP($C59,ИД!$A$2:$D$11,2,0))</f>
        <v>0</v>
      </c>
      <c r="E59" s="64">
        <f>IF(ISNA(VLOOKUP($C59,ИД!$A$2:$D$11,2,0)),0,VLOOKUP($C59,ИД!$A$2:$D$11,3,0))</f>
        <v>0</v>
      </c>
      <c r="F59" s="64">
        <f>IF(ISNA(VLOOKUP($C59,ИД!$A$2:$D$11,2,0)),0,VLOOKUP($C59,ИД!$A$2:$D$11,4,0))</f>
        <v>0</v>
      </c>
      <c r="G59" s="11">
        <v>23</v>
      </c>
      <c r="H59" s="73"/>
      <c r="I59" s="73"/>
      <c r="J59" s="73"/>
      <c r="K59" s="14"/>
      <c r="L59" s="71">
        <f t="shared" si="0"/>
        <v>0</v>
      </c>
      <c r="M59" s="108">
        <f t="shared" si="21"/>
        <v>0</v>
      </c>
      <c r="N59" s="89">
        <f t="shared" si="1"/>
        <v>0</v>
      </c>
      <c r="O59" s="65">
        <f>IF(ISNA(VLOOKUP($C59,ИД!$A$2:$I$11,8,0)),0,VLOOKUP($C59,ИД!$A$2:$I$11,8,0))</f>
        <v>0</v>
      </c>
      <c r="P59" s="66">
        <f>IF(ISNA(VLOOKUP($C59,ИД!$A$2:$I$11,9,0)),0,VLOOKUP($C59,ИД!$A$2:$I$11,9,0))</f>
        <v>0</v>
      </c>
      <c r="Q59" s="66">
        <f t="shared" si="22"/>
        <v>0</v>
      </c>
      <c r="R59" s="72">
        <f t="shared" si="23"/>
        <v>0</v>
      </c>
      <c r="S59" s="72">
        <f t="shared" si="24"/>
        <v>0</v>
      </c>
      <c r="T59" s="90">
        <f t="shared" si="25"/>
        <v>0</v>
      </c>
      <c r="U59" s="97">
        <f>IF(ISNA(VLOOKUP($C59,ИД!$A$2:$G$11,7,0)),0,VLOOKUP($C59,ИД!$A$2:$G$11,7,0))</f>
        <v>0</v>
      </c>
      <c r="V59" s="8">
        <f t="shared" si="26"/>
        <v>0</v>
      </c>
      <c r="W59" s="8">
        <f t="shared" si="7"/>
        <v>0</v>
      </c>
      <c r="X59" s="98">
        <f>IF(ISNA(VLOOKUP($C59,ИД!$A$2:$J$11,10,0)),0,VLOOKUP($C59,ИД!$A$2:$J$11,10,0))</f>
        <v>0</v>
      </c>
      <c r="Y59" s="101">
        <f>IF(ISNA(VLOOKUP($C59,ИД!$A$2:$F$11,6,0)),0,VLOOKUP($C59,ИД!$A$2:$F$11,6,0))</f>
        <v>0</v>
      </c>
      <c r="Z59" s="34">
        <f t="shared" si="6"/>
        <v>0</v>
      </c>
      <c r="AA59" s="34">
        <f t="shared" si="8"/>
        <v>0</v>
      </c>
      <c r="AB59" s="102">
        <f>IF(ISNA(VLOOKUP($C59,ИД!$A$2:$E$11,5,0)),0,VLOOKUP($C59,ИД!$A$2:$E$11,5,0))</f>
        <v>0</v>
      </c>
      <c r="AC59" s="6"/>
      <c r="AD59" s="15"/>
      <c r="AE59" s="12"/>
      <c r="AF59" s="12"/>
      <c r="AG59" s="2"/>
    </row>
    <row r="60" spans="1:33" s="5" customFormat="1" ht="13.5" hidden="1" customHeight="1" outlineLevel="1" x14ac:dyDescent="0.25">
      <c r="A60" s="107"/>
      <c r="B60" s="13"/>
      <c r="C60" s="13"/>
      <c r="D60" s="64">
        <f>IF(ISNA(VLOOKUP($C60,ИД!$A$2:$D$11,2,0)),0,VLOOKUP($C60,ИД!$A$2:$D$11,2,0))</f>
        <v>0</v>
      </c>
      <c r="E60" s="64">
        <f>IF(ISNA(VLOOKUP($C60,ИД!$A$2:$D$11,2,0)),0,VLOOKUP($C60,ИД!$A$2:$D$11,3,0))</f>
        <v>0</v>
      </c>
      <c r="F60" s="64">
        <f>IF(ISNA(VLOOKUP($C60,ИД!$A$2:$D$11,2,0)),0,VLOOKUP($C60,ИД!$A$2:$D$11,4,0))</f>
        <v>0</v>
      </c>
      <c r="G60" s="11">
        <v>24</v>
      </c>
      <c r="H60" s="73"/>
      <c r="I60" s="73"/>
      <c r="J60" s="73"/>
      <c r="K60" s="14"/>
      <c r="L60" s="71">
        <f t="shared" si="0"/>
        <v>0</v>
      </c>
      <c r="M60" s="108">
        <f t="shared" si="21"/>
        <v>0</v>
      </c>
      <c r="N60" s="89">
        <f t="shared" si="1"/>
        <v>0</v>
      </c>
      <c r="O60" s="65">
        <f>IF(ISNA(VLOOKUP($C60,ИД!$A$2:$I$11,8,0)),0,VLOOKUP($C60,ИД!$A$2:$I$11,8,0))</f>
        <v>0</v>
      </c>
      <c r="P60" s="66">
        <f>IF(ISNA(VLOOKUP($C60,ИД!$A$2:$I$11,9,0)),0,VLOOKUP($C60,ИД!$A$2:$I$11,9,0))</f>
        <v>0</v>
      </c>
      <c r="Q60" s="66">
        <f t="shared" si="22"/>
        <v>0</v>
      </c>
      <c r="R60" s="72">
        <f t="shared" si="23"/>
        <v>0</v>
      </c>
      <c r="S60" s="72">
        <f t="shared" si="24"/>
        <v>0</v>
      </c>
      <c r="T60" s="90">
        <f t="shared" si="25"/>
        <v>0</v>
      </c>
      <c r="U60" s="97">
        <f>IF(ISNA(VLOOKUP($C60,ИД!$A$2:$G$11,7,0)),0,VLOOKUP($C60,ИД!$A$2:$G$11,7,0))</f>
        <v>0</v>
      </c>
      <c r="V60" s="8">
        <f t="shared" si="26"/>
        <v>0</v>
      </c>
      <c r="W60" s="8">
        <f t="shared" si="7"/>
        <v>0</v>
      </c>
      <c r="X60" s="98">
        <f>IF(ISNA(VLOOKUP($C60,ИД!$A$2:$J$11,10,0)),0,VLOOKUP($C60,ИД!$A$2:$J$11,10,0))</f>
        <v>0</v>
      </c>
      <c r="Y60" s="101">
        <f>IF(ISNA(VLOOKUP($C60,ИД!$A$2:$F$11,6,0)),0,VLOOKUP($C60,ИД!$A$2:$F$11,6,0))</f>
        <v>0</v>
      </c>
      <c r="Z60" s="34">
        <f t="shared" si="6"/>
        <v>0</v>
      </c>
      <c r="AA60" s="34">
        <f t="shared" si="8"/>
        <v>0</v>
      </c>
      <c r="AB60" s="102">
        <f>IF(ISNA(VLOOKUP($C60,ИД!$A$2:$E$11,5,0)),0,VLOOKUP($C60,ИД!$A$2:$E$11,5,0))</f>
        <v>0</v>
      </c>
      <c r="AC60" s="6"/>
      <c r="AD60" s="15"/>
      <c r="AE60" s="12"/>
      <c r="AF60" s="12"/>
      <c r="AG60" s="2"/>
    </row>
    <row r="61" spans="1:33" s="5" customFormat="1" ht="15" hidden="1" customHeight="1" outlineLevel="1" x14ac:dyDescent="0.25">
      <c r="A61" s="107"/>
      <c r="B61" s="13"/>
      <c r="C61" s="13"/>
      <c r="D61" s="64">
        <f>IF(ISNA(VLOOKUP($C61,ИД!$A$2:$D$11,2,0)),0,VLOOKUP($C61,ИД!$A$2:$D$11,2,0))</f>
        <v>0</v>
      </c>
      <c r="E61" s="64">
        <f>IF(ISNA(VLOOKUP($C61,ИД!$A$2:$D$11,2,0)),0,VLOOKUP($C61,ИД!$A$2:$D$11,3,0))</f>
        <v>0</v>
      </c>
      <c r="F61" s="64">
        <f>IF(ISNA(VLOOKUP($C61,ИД!$A$2:$D$11,2,0)),0,VLOOKUP($C61,ИД!$A$2:$D$11,4,0))</f>
        <v>0</v>
      </c>
      <c r="G61" s="11">
        <v>25</v>
      </c>
      <c r="H61" s="73"/>
      <c r="I61" s="73"/>
      <c r="J61" s="73"/>
      <c r="K61" s="14"/>
      <c r="L61" s="71">
        <f t="shared" si="0"/>
        <v>0</v>
      </c>
      <c r="M61" s="108">
        <f t="shared" si="21"/>
        <v>0</v>
      </c>
      <c r="N61" s="89">
        <f t="shared" si="1"/>
        <v>0</v>
      </c>
      <c r="O61" s="65">
        <f>IF(ISNA(VLOOKUP($C61,ИД!$A$2:$I$11,8,0)),0,VLOOKUP($C61,ИД!$A$2:$I$11,8,0))</f>
        <v>0</v>
      </c>
      <c r="P61" s="66">
        <f>IF(ISNA(VLOOKUP($C61,ИД!$A$2:$I$11,9,0)),0,VLOOKUP($C61,ИД!$A$2:$I$11,9,0))</f>
        <v>0</v>
      </c>
      <c r="Q61" s="66">
        <f t="shared" si="22"/>
        <v>0</v>
      </c>
      <c r="R61" s="72">
        <f t="shared" si="23"/>
        <v>0</v>
      </c>
      <c r="S61" s="72">
        <f t="shared" si="24"/>
        <v>0</v>
      </c>
      <c r="T61" s="90">
        <f t="shared" si="25"/>
        <v>0</v>
      </c>
      <c r="U61" s="97">
        <f>IF(ISNA(VLOOKUP($C61,ИД!$A$2:$G$11,7,0)),0,VLOOKUP($C61,ИД!$A$2:$G$11,7,0))</f>
        <v>0</v>
      </c>
      <c r="V61" s="8">
        <f t="shared" si="26"/>
        <v>0</v>
      </c>
      <c r="W61" s="8">
        <f t="shared" si="7"/>
        <v>0</v>
      </c>
      <c r="X61" s="98">
        <f>IF(ISNA(VLOOKUP($C61,ИД!$A$2:$J$11,10,0)),0,VLOOKUP($C61,ИД!$A$2:$J$11,10,0))</f>
        <v>0</v>
      </c>
      <c r="Y61" s="101">
        <f>IF(ISNA(VLOOKUP($C61,ИД!$A$2:$F$11,6,0)),0,VLOOKUP($C61,ИД!$A$2:$F$11,6,0))</f>
        <v>0</v>
      </c>
      <c r="Z61" s="34">
        <f t="shared" si="6"/>
        <v>0</v>
      </c>
      <c r="AA61" s="34">
        <f t="shared" si="8"/>
        <v>0</v>
      </c>
      <c r="AB61" s="102">
        <f>IF(ISNA(VLOOKUP($C61,ИД!$A$2:$E$11,5,0)),0,VLOOKUP($C61,ИД!$A$2:$E$11,5,0))</f>
        <v>0</v>
      </c>
      <c r="AC61" s="6"/>
      <c r="AD61" s="15"/>
      <c r="AE61" s="12"/>
      <c r="AF61" s="12"/>
      <c r="AG61" s="2"/>
    </row>
    <row r="62" spans="1:33" s="5" customFormat="1" ht="15" hidden="1" customHeight="1" outlineLevel="1" x14ac:dyDescent="0.25">
      <c r="A62" s="107"/>
      <c r="B62" s="13"/>
      <c r="C62" s="13"/>
      <c r="D62" s="64">
        <f>IF(ISNA(VLOOKUP($C62,ИД!$A$2:$D$11,2,0)),0,VLOOKUP($C62,ИД!$A$2:$D$11,2,0))</f>
        <v>0</v>
      </c>
      <c r="E62" s="64">
        <f>IF(ISNA(VLOOKUP($C62,ИД!$A$2:$D$11,2,0)),0,VLOOKUP($C62,ИД!$A$2:$D$11,3,0))</f>
        <v>0</v>
      </c>
      <c r="F62" s="64">
        <f>IF(ISNA(VLOOKUP($C62,ИД!$A$2:$D$11,2,0)),0,VLOOKUP($C62,ИД!$A$2:$D$11,4,0))</f>
        <v>0</v>
      </c>
      <c r="G62" s="11">
        <v>26</v>
      </c>
      <c r="H62" s="73"/>
      <c r="I62" s="73"/>
      <c r="J62" s="73"/>
      <c r="K62" s="14"/>
      <c r="L62" s="71">
        <f t="shared" si="0"/>
        <v>0</v>
      </c>
      <c r="M62" s="108">
        <f t="shared" si="21"/>
        <v>0</v>
      </c>
      <c r="N62" s="89">
        <f t="shared" si="1"/>
        <v>0</v>
      </c>
      <c r="O62" s="65">
        <f>IF(ISNA(VLOOKUP($C62,ИД!$A$2:$I$11,8,0)),0,VLOOKUP($C62,ИД!$A$2:$I$11,8,0))</f>
        <v>0</v>
      </c>
      <c r="P62" s="66">
        <f>IF(ISNA(VLOOKUP($C62,ИД!$A$2:$I$11,9,0)),0,VLOOKUP($C62,ИД!$A$2:$I$11,9,0))</f>
        <v>0</v>
      </c>
      <c r="Q62" s="66">
        <f t="shared" si="22"/>
        <v>0</v>
      </c>
      <c r="R62" s="72">
        <f t="shared" si="23"/>
        <v>0</v>
      </c>
      <c r="S62" s="72">
        <f t="shared" si="24"/>
        <v>0</v>
      </c>
      <c r="T62" s="90">
        <f t="shared" si="25"/>
        <v>0</v>
      </c>
      <c r="U62" s="97">
        <f>IF(ISNA(VLOOKUP($C62,ИД!$A$2:$G$11,7,0)),0,VLOOKUP($C62,ИД!$A$2:$G$11,7,0))</f>
        <v>0</v>
      </c>
      <c r="V62" s="8">
        <f t="shared" si="26"/>
        <v>0</v>
      </c>
      <c r="W62" s="8">
        <f t="shared" si="7"/>
        <v>0</v>
      </c>
      <c r="X62" s="98">
        <f>IF(ISNA(VLOOKUP($C62,ИД!$A$2:$J$11,10,0)),0,VLOOKUP($C62,ИД!$A$2:$J$11,10,0))</f>
        <v>0</v>
      </c>
      <c r="Y62" s="101">
        <f>IF(ISNA(VLOOKUP($C62,ИД!$A$2:$F$11,6,0)),0,VLOOKUP($C62,ИД!$A$2:$F$11,6,0))</f>
        <v>0</v>
      </c>
      <c r="Z62" s="34">
        <f t="shared" si="6"/>
        <v>0</v>
      </c>
      <c r="AA62" s="34">
        <f t="shared" si="8"/>
        <v>0</v>
      </c>
      <c r="AB62" s="102">
        <f>IF(ISNA(VLOOKUP($C62,ИД!$A$2:$E$11,5,0)),0,VLOOKUP($C62,ИД!$A$2:$E$11,5,0))</f>
        <v>0</v>
      </c>
      <c r="AC62" s="6"/>
      <c r="AD62" s="15"/>
      <c r="AE62" s="12"/>
      <c r="AF62" s="12"/>
      <c r="AG62" s="2"/>
    </row>
    <row r="63" spans="1:33" s="5" customFormat="1" ht="15" hidden="1" customHeight="1" outlineLevel="1" x14ac:dyDescent="0.25">
      <c r="A63" s="107"/>
      <c r="B63" s="13"/>
      <c r="C63" s="13"/>
      <c r="D63" s="64">
        <f>IF(ISNA(VLOOKUP($C63,ИД!$A$2:$D$11,2,0)),0,VLOOKUP($C63,ИД!$A$2:$D$11,2,0))</f>
        <v>0</v>
      </c>
      <c r="E63" s="64">
        <f>IF(ISNA(VLOOKUP($C63,ИД!$A$2:$D$11,2,0)),0,VLOOKUP($C63,ИД!$A$2:$D$11,3,0))</f>
        <v>0</v>
      </c>
      <c r="F63" s="64">
        <f>IF(ISNA(VLOOKUP($C63,ИД!$A$2:$D$11,2,0)),0,VLOOKUP($C63,ИД!$A$2:$D$11,4,0))</f>
        <v>0</v>
      </c>
      <c r="G63" s="11">
        <v>27</v>
      </c>
      <c r="H63" s="73"/>
      <c r="I63" s="73"/>
      <c r="J63" s="73"/>
      <c r="K63" s="14"/>
      <c r="L63" s="71">
        <f t="shared" si="0"/>
        <v>0</v>
      </c>
      <c r="M63" s="108">
        <f t="shared" si="21"/>
        <v>0</v>
      </c>
      <c r="N63" s="89">
        <f t="shared" si="1"/>
        <v>0</v>
      </c>
      <c r="O63" s="65">
        <f>IF(ISNA(VLOOKUP($C63,ИД!$A$2:$I$11,8,0)),0,VLOOKUP($C63,ИД!$A$2:$I$11,8,0))</f>
        <v>0</v>
      </c>
      <c r="P63" s="66">
        <f>IF(ISNA(VLOOKUP($C63,ИД!$A$2:$I$11,9,0)),0,VLOOKUP($C63,ИД!$A$2:$I$11,9,0))</f>
        <v>0</v>
      </c>
      <c r="Q63" s="66">
        <f t="shared" si="22"/>
        <v>0</v>
      </c>
      <c r="R63" s="72">
        <f t="shared" si="23"/>
        <v>0</v>
      </c>
      <c r="S63" s="72">
        <f t="shared" si="24"/>
        <v>0</v>
      </c>
      <c r="T63" s="90">
        <f t="shared" si="25"/>
        <v>0</v>
      </c>
      <c r="U63" s="97">
        <f>IF(ISNA(VLOOKUP($C63,ИД!$A$2:$G$11,7,0)),0,VLOOKUP($C63,ИД!$A$2:$G$11,7,0))</f>
        <v>0</v>
      </c>
      <c r="V63" s="8">
        <f t="shared" si="26"/>
        <v>0</v>
      </c>
      <c r="W63" s="8">
        <f t="shared" si="7"/>
        <v>0</v>
      </c>
      <c r="X63" s="98">
        <f>IF(ISNA(VLOOKUP($C63,ИД!$A$2:$J$11,10,0)),0,VLOOKUP($C63,ИД!$A$2:$J$11,10,0))</f>
        <v>0</v>
      </c>
      <c r="Y63" s="101">
        <f>IF(ISNA(VLOOKUP($C63,ИД!$A$2:$F$11,6,0)),0,VLOOKUP($C63,ИД!$A$2:$F$11,6,0))</f>
        <v>0</v>
      </c>
      <c r="Z63" s="34">
        <f t="shared" si="6"/>
        <v>0</v>
      </c>
      <c r="AA63" s="34">
        <f t="shared" si="8"/>
        <v>0</v>
      </c>
      <c r="AB63" s="102">
        <f>IF(ISNA(VLOOKUP($C63,ИД!$A$2:$E$11,5,0)),0,VLOOKUP($C63,ИД!$A$2:$E$11,5,0))</f>
        <v>0</v>
      </c>
      <c r="AC63" s="6"/>
      <c r="AD63" s="15"/>
      <c r="AE63" s="12"/>
      <c r="AF63" s="12"/>
      <c r="AG63" s="2"/>
    </row>
    <row r="64" spans="1:33" s="5" customFormat="1" ht="15" hidden="1" customHeight="1" outlineLevel="1" x14ac:dyDescent="0.25">
      <c r="A64" s="107"/>
      <c r="B64" s="13"/>
      <c r="C64" s="13"/>
      <c r="D64" s="64">
        <f>IF(ISNA(VLOOKUP($C64,ИД!$A$2:$D$11,2,0)),0,VLOOKUP($C64,ИД!$A$2:$D$11,2,0))</f>
        <v>0</v>
      </c>
      <c r="E64" s="64">
        <f>IF(ISNA(VLOOKUP($C64,ИД!$A$2:$D$11,2,0)),0,VLOOKUP($C64,ИД!$A$2:$D$11,3,0))</f>
        <v>0</v>
      </c>
      <c r="F64" s="64">
        <f>IF(ISNA(VLOOKUP($C64,ИД!$A$2:$D$11,2,0)),0,VLOOKUP($C64,ИД!$A$2:$D$11,4,0))</f>
        <v>0</v>
      </c>
      <c r="G64" s="11">
        <v>28</v>
      </c>
      <c r="H64" s="73"/>
      <c r="I64" s="73"/>
      <c r="J64" s="73"/>
      <c r="K64" s="14"/>
      <c r="L64" s="71">
        <f t="shared" si="0"/>
        <v>0</v>
      </c>
      <c r="M64" s="108">
        <f t="shared" si="21"/>
        <v>0</v>
      </c>
      <c r="N64" s="89">
        <f t="shared" si="1"/>
        <v>0</v>
      </c>
      <c r="O64" s="65">
        <f>IF(ISNA(VLOOKUP($C64,ИД!$A$2:$I$11,8,0)),0,VLOOKUP($C64,ИД!$A$2:$I$11,8,0))</f>
        <v>0</v>
      </c>
      <c r="P64" s="66">
        <f>IF(ISNA(VLOOKUP($C64,ИД!$A$2:$I$11,9,0)),0,VLOOKUP($C64,ИД!$A$2:$I$11,9,0))</f>
        <v>0</v>
      </c>
      <c r="Q64" s="66">
        <f t="shared" si="22"/>
        <v>0</v>
      </c>
      <c r="R64" s="72">
        <f t="shared" si="23"/>
        <v>0</v>
      </c>
      <c r="S64" s="72">
        <f t="shared" si="24"/>
        <v>0</v>
      </c>
      <c r="T64" s="90">
        <f t="shared" si="25"/>
        <v>0</v>
      </c>
      <c r="U64" s="97">
        <f>IF(ISNA(VLOOKUP($C64,ИД!$A$2:$G$11,7,0)),0,VLOOKUP($C64,ИД!$A$2:$G$11,7,0))</f>
        <v>0</v>
      </c>
      <c r="V64" s="8">
        <f t="shared" si="26"/>
        <v>0</v>
      </c>
      <c r="W64" s="8">
        <f t="shared" si="7"/>
        <v>0</v>
      </c>
      <c r="X64" s="98">
        <f>IF(ISNA(VLOOKUP($C64,ИД!$A$2:$J$11,10,0)),0,VLOOKUP($C64,ИД!$A$2:$J$11,10,0))</f>
        <v>0</v>
      </c>
      <c r="Y64" s="101">
        <f>IF(ISNA(VLOOKUP($C64,ИД!$A$2:$F$11,6,0)),0,VLOOKUP($C64,ИД!$A$2:$F$11,6,0))</f>
        <v>0</v>
      </c>
      <c r="Z64" s="34">
        <f t="shared" si="6"/>
        <v>0</v>
      </c>
      <c r="AA64" s="34">
        <f t="shared" si="8"/>
        <v>0</v>
      </c>
      <c r="AB64" s="102">
        <f>IF(ISNA(VLOOKUP($C64,ИД!$A$2:$E$11,5,0)),0,VLOOKUP($C64,ИД!$A$2:$E$11,5,0))</f>
        <v>0</v>
      </c>
      <c r="AC64" s="6"/>
      <c r="AD64" s="15"/>
      <c r="AE64" s="12"/>
      <c r="AF64" s="12"/>
      <c r="AG64" s="2"/>
    </row>
    <row r="65" spans="1:33" s="5" customFormat="1" ht="15" hidden="1" customHeight="1" outlineLevel="1" x14ac:dyDescent="0.25">
      <c r="A65" s="107"/>
      <c r="B65" s="13"/>
      <c r="C65" s="13"/>
      <c r="D65" s="64">
        <f>IF(ISNA(VLOOKUP($C65,ИД!$A$2:$D$11,2,0)),0,VLOOKUP($C65,ИД!$A$2:$D$11,2,0))</f>
        <v>0</v>
      </c>
      <c r="E65" s="64">
        <f>IF(ISNA(VLOOKUP($C65,ИД!$A$2:$D$11,2,0)),0,VLOOKUP($C65,ИД!$A$2:$D$11,3,0))</f>
        <v>0</v>
      </c>
      <c r="F65" s="64">
        <f>IF(ISNA(VLOOKUP($C65,ИД!$A$2:$D$11,2,0)),0,VLOOKUP($C65,ИД!$A$2:$D$11,4,0))</f>
        <v>0</v>
      </c>
      <c r="G65" s="11">
        <v>29</v>
      </c>
      <c r="H65" s="73"/>
      <c r="I65" s="73"/>
      <c r="J65" s="73"/>
      <c r="K65" s="14"/>
      <c r="L65" s="71">
        <f t="shared" si="0"/>
        <v>0</v>
      </c>
      <c r="M65" s="108">
        <f t="shared" si="21"/>
        <v>0</v>
      </c>
      <c r="N65" s="89">
        <f t="shared" si="1"/>
        <v>0</v>
      </c>
      <c r="O65" s="65">
        <f>IF(ISNA(VLOOKUP($C65,ИД!$A$2:$I$11,8,0)),0,VLOOKUP($C65,ИД!$A$2:$I$11,8,0))</f>
        <v>0</v>
      </c>
      <c r="P65" s="66">
        <f>IF(ISNA(VLOOKUP($C65,ИД!$A$2:$I$11,9,0)),0,VLOOKUP($C65,ИД!$A$2:$I$11,9,0))</f>
        <v>0</v>
      </c>
      <c r="Q65" s="66">
        <f t="shared" si="22"/>
        <v>0</v>
      </c>
      <c r="R65" s="72">
        <f t="shared" si="23"/>
        <v>0</v>
      </c>
      <c r="S65" s="72">
        <f t="shared" si="24"/>
        <v>0</v>
      </c>
      <c r="T65" s="90">
        <f t="shared" si="25"/>
        <v>0</v>
      </c>
      <c r="U65" s="97">
        <f>IF(ISNA(VLOOKUP($C65,ИД!$A$2:$G$11,7,0)),0,VLOOKUP($C65,ИД!$A$2:$G$11,7,0))</f>
        <v>0</v>
      </c>
      <c r="V65" s="8">
        <f t="shared" si="26"/>
        <v>0</v>
      </c>
      <c r="W65" s="8">
        <f t="shared" si="7"/>
        <v>0</v>
      </c>
      <c r="X65" s="98">
        <f>IF(ISNA(VLOOKUP($C65,ИД!$A$2:$J$11,10,0)),0,VLOOKUP($C65,ИД!$A$2:$J$11,10,0))</f>
        <v>0</v>
      </c>
      <c r="Y65" s="101">
        <f>IF(ISNA(VLOOKUP($C65,ИД!$A$2:$F$11,6,0)),0,VLOOKUP($C65,ИД!$A$2:$F$11,6,0))</f>
        <v>0</v>
      </c>
      <c r="Z65" s="34">
        <f t="shared" si="6"/>
        <v>0</v>
      </c>
      <c r="AA65" s="34">
        <f t="shared" si="8"/>
        <v>0</v>
      </c>
      <c r="AB65" s="102">
        <f>IF(ISNA(VLOOKUP($C65,ИД!$A$2:$E$11,5,0)),0,VLOOKUP($C65,ИД!$A$2:$E$11,5,0))</f>
        <v>0</v>
      </c>
      <c r="AC65" s="6"/>
      <c r="AD65" s="15"/>
      <c r="AE65" s="12"/>
      <c r="AF65" s="12"/>
      <c r="AG65" s="2"/>
    </row>
    <row r="66" spans="1:33" s="5" customFormat="1" ht="15" hidden="1" customHeight="1" outlineLevel="1" x14ac:dyDescent="0.25">
      <c r="A66" s="107"/>
      <c r="B66" s="13"/>
      <c r="C66" s="13"/>
      <c r="D66" s="64">
        <f>IF(ISNA(VLOOKUP($C66,ИД!$A$2:$D$11,2,0)),0,VLOOKUP($C66,ИД!$A$2:$D$11,2,0))</f>
        <v>0</v>
      </c>
      <c r="E66" s="64">
        <f>IF(ISNA(VLOOKUP($C66,ИД!$A$2:$D$11,2,0)),0,VLOOKUP($C66,ИД!$A$2:$D$11,3,0))</f>
        <v>0</v>
      </c>
      <c r="F66" s="64">
        <f>IF(ISNA(VLOOKUP($C66,ИД!$A$2:$D$11,2,0)),0,VLOOKUP($C66,ИД!$A$2:$D$11,4,0))</f>
        <v>0</v>
      </c>
      <c r="G66" s="11">
        <v>30</v>
      </c>
      <c r="H66" s="73"/>
      <c r="I66" s="73"/>
      <c r="J66" s="73"/>
      <c r="K66" s="14"/>
      <c r="L66" s="71">
        <f t="shared" si="0"/>
        <v>0</v>
      </c>
      <c r="M66" s="108">
        <f t="shared" si="21"/>
        <v>0</v>
      </c>
      <c r="N66" s="89">
        <f t="shared" si="1"/>
        <v>0</v>
      </c>
      <c r="O66" s="65">
        <f>IF(ISNA(VLOOKUP($C66,ИД!$A$2:$I$11,8,0)),0,VLOOKUP($C66,ИД!$A$2:$I$11,8,0))</f>
        <v>0</v>
      </c>
      <c r="P66" s="66">
        <f>IF(ISNA(VLOOKUP($C66,ИД!$A$2:$I$11,9,0)),0,VLOOKUP($C66,ИД!$A$2:$I$11,9,0))</f>
        <v>0</v>
      </c>
      <c r="Q66" s="66">
        <f t="shared" si="22"/>
        <v>0</v>
      </c>
      <c r="R66" s="72">
        <f t="shared" si="23"/>
        <v>0</v>
      </c>
      <c r="S66" s="72">
        <f t="shared" si="24"/>
        <v>0</v>
      </c>
      <c r="T66" s="90">
        <f t="shared" si="25"/>
        <v>0</v>
      </c>
      <c r="U66" s="97">
        <f>IF(ISNA(VLOOKUP($C66,ИД!$A$2:$G$11,7,0)),0,VLOOKUP($C66,ИД!$A$2:$G$11,7,0))</f>
        <v>0</v>
      </c>
      <c r="V66" s="8">
        <f t="shared" si="26"/>
        <v>0</v>
      </c>
      <c r="W66" s="8">
        <f t="shared" si="7"/>
        <v>0</v>
      </c>
      <c r="X66" s="98">
        <f>IF(ISNA(VLOOKUP($C66,ИД!$A$2:$J$11,10,0)),0,VLOOKUP($C66,ИД!$A$2:$J$11,10,0))</f>
        <v>0</v>
      </c>
      <c r="Y66" s="101">
        <f>IF(ISNA(VLOOKUP($C66,ИД!$A$2:$F$11,6,0)),0,VLOOKUP($C66,ИД!$A$2:$F$11,6,0))</f>
        <v>0</v>
      </c>
      <c r="Z66" s="34">
        <f t="shared" si="6"/>
        <v>0</v>
      </c>
      <c r="AA66" s="34">
        <f t="shared" si="8"/>
        <v>0</v>
      </c>
      <c r="AB66" s="102">
        <f>IF(ISNA(VLOOKUP($C66,ИД!$A$2:$E$11,5,0)),0,VLOOKUP($C66,ИД!$A$2:$E$11,5,0))</f>
        <v>0</v>
      </c>
      <c r="AC66" s="6"/>
      <c r="AD66" s="15"/>
      <c r="AE66" s="12"/>
      <c r="AF66" s="12"/>
      <c r="AG66" s="2"/>
    </row>
    <row r="67" spans="1:33" s="5" customFormat="1" ht="15" hidden="1" customHeight="1" outlineLevel="1" x14ac:dyDescent="0.25">
      <c r="A67" s="107"/>
      <c r="B67" s="13"/>
      <c r="C67" s="13"/>
      <c r="D67" s="64">
        <f>IF(ISNA(VLOOKUP($C67,ИД!$A$2:$D$11,2,0)),0,VLOOKUP($C67,ИД!$A$2:$D$11,2,0))</f>
        <v>0</v>
      </c>
      <c r="E67" s="64">
        <f>IF(ISNA(VLOOKUP($C67,ИД!$A$2:$D$11,2,0)),0,VLOOKUP($C67,ИД!$A$2:$D$11,3,0))</f>
        <v>0</v>
      </c>
      <c r="F67" s="64">
        <f>IF(ISNA(VLOOKUP($C67,ИД!$A$2:$D$11,2,0)),0,VLOOKUP($C67,ИД!$A$2:$D$11,4,0))</f>
        <v>0</v>
      </c>
      <c r="G67" s="11">
        <v>31</v>
      </c>
      <c r="H67" s="73"/>
      <c r="I67" s="73"/>
      <c r="J67" s="73"/>
      <c r="K67" s="14"/>
      <c r="L67" s="71">
        <f t="shared" si="0"/>
        <v>0</v>
      </c>
      <c r="M67" s="108">
        <f t="shared" si="21"/>
        <v>0</v>
      </c>
      <c r="N67" s="89">
        <f t="shared" si="1"/>
        <v>0</v>
      </c>
      <c r="O67" s="65">
        <f>IF(ISNA(VLOOKUP($C67,ИД!$A$2:$I$11,8,0)),0,VLOOKUP($C67,ИД!$A$2:$I$11,8,0))</f>
        <v>0</v>
      </c>
      <c r="P67" s="66">
        <f>IF(ISNA(VLOOKUP($C67,ИД!$A$2:$I$11,9,0)),0,VLOOKUP($C67,ИД!$A$2:$I$11,9,0))</f>
        <v>0</v>
      </c>
      <c r="Q67" s="66">
        <f t="shared" si="22"/>
        <v>0</v>
      </c>
      <c r="R67" s="72">
        <f t="shared" si="23"/>
        <v>0</v>
      </c>
      <c r="S67" s="72">
        <f t="shared" si="24"/>
        <v>0</v>
      </c>
      <c r="T67" s="90">
        <f t="shared" si="25"/>
        <v>0</v>
      </c>
      <c r="U67" s="97">
        <f>IF(ISNA(VLOOKUP($C67,ИД!$A$2:$G$11,7,0)),0,VLOOKUP($C67,ИД!$A$2:$G$11,7,0))</f>
        <v>0</v>
      </c>
      <c r="V67" s="8">
        <f t="shared" si="26"/>
        <v>0</v>
      </c>
      <c r="W67" s="8">
        <f t="shared" si="7"/>
        <v>0</v>
      </c>
      <c r="X67" s="98">
        <f>IF(ISNA(VLOOKUP($C67,ИД!$A$2:$J$11,10,0)),0,VLOOKUP($C67,ИД!$A$2:$J$11,10,0))</f>
        <v>0</v>
      </c>
      <c r="Y67" s="101">
        <f>IF(ISNA(VLOOKUP($C67,ИД!$A$2:$F$11,6,0)),0,VLOOKUP($C67,ИД!$A$2:$F$11,6,0))</f>
        <v>0</v>
      </c>
      <c r="Z67" s="34">
        <f t="shared" si="6"/>
        <v>0</v>
      </c>
      <c r="AA67" s="34">
        <f t="shared" si="8"/>
        <v>0</v>
      </c>
      <c r="AB67" s="102">
        <f>IF(ISNA(VLOOKUP($C67,ИД!$A$2:$E$11,5,0)),0,VLOOKUP($C67,ИД!$A$2:$E$11,5,0))</f>
        <v>0</v>
      </c>
      <c r="AC67" s="6"/>
      <c r="AD67" s="15"/>
      <c r="AE67" s="12"/>
      <c r="AF67" s="12"/>
      <c r="AG67" s="2"/>
    </row>
    <row r="68" spans="1:33" s="5" customFormat="1" ht="15" hidden="1" customHeight="1" outlineLevel="1" x14ac:dyDescent="0.25">
      <c r="A68" s="107"/>
      <c r="B68" s="13"/>
      <c r="C68" s="13"/>
      <c r="D68" s="64">
        <f>IF(ISNA(VLOOKUP($C68,ИД!$A$2:$D$11,2,0)),0,VLOOKUP($C68,ИД!$A$2:$D$11,2,0))</f>
        <v>0</v>
      </c>
      <c r="E68" s="64">
        <f>IF(ISNA(VLOOKUP($C68,ИД!$A$2:$D$11,2,0)),0,VLOOKUP($C68,ИД!$A$2:$D$11,3,0))</f>
        <v>0</v>
      </c>
      <c r="F68" s="64">
        <f>IF(ISNA(VLOOKUP($C68,ИД!$A$2:$D$11,2,0)),0,VLOOKUP($C68,ИД!$A$2:$D$11,4,0))</f>
        <v>0</v>
      </c>
      <c r="G68" s="11">
        <v>32</v>
      </c>
      <c r="H68" s="73"/>
      <c r="I68" s="73"/>
      <c r="J68" s="73"/>
      <c r="K68" s="14"/>
      <c r="L68" s="71">
        <f t="shared" si="0"/>
        <v>0</v>
      </c>
      <c r="M68" s="108">
        <f t="shared" si="21"/>
        <v>0</v>
      </c>
      <c r="N68" s="89">
        <f t="shared" si="1"/>
        <v>0</v>
      </c>
      <c r="O68" s="65">
        <f>IF(ISNA(VLOOKUP($C68,ИД!$A$2:$I$11,8,0)),0,VLOOKUP($C68,ИД!$A$2:$I$11,8,0))</f>
        <v>0</v>
      </c>
      <c r="P68" s="66">
        <f>IF(ISNA(VLOOKUP($C68,ИД!$A$2:$I$11,9,0)),0,VLOOKUP($C68,ИД!$A$2:$I$11,9,0))</f>
        <v>0</v>
      </c>
      <c r="Q68" s="66">
        <f t="shared" si="22"/>
        <v>0</v>
      </c>
      <c r="R68" s="72">
        <f t="shared" si="23"/>
        <v>0</v>
      </c>
      <c r="S68" s="72">
        <f t="shared" si="24"/>
        <v>0</v>
      </c>
      <c r="T68" s="90">
        <f t="shared" si="25"/>
        <v>0</v>
      </c>
      <c r="U68" s="97">
        <f>IF(ISNA(VLOOKUP($C68,ИД!$A$2:$G$11,7,0)),0,VLOOKUP($C68,ИД!$A$2:$G$11,7,0))</f>
        <v>0</v>
      </c>
      <c r="V68" s="8">
        <f t="shared" si="26"/>
        <v>0</v>
      </c>
      <c r="W68" s="8">
        <f t="shared" si="7"/>
        <v>0</v>
      </c>
      <c r="X68" s="98">
        <f>IF(ISNA(VLOOKUP($C68,ИД!$A$2:$J$11,10,0)),0,VLOOKUP($C68,ИД!$A$2:$J$11,10,0))</f>
        <v>0</v>
      </c>
      <c r="Y68" s="101">
        <f>IF(ISNA(VLOOKUP($C68,ИД!$A$2:$F$11,6,0)),0,VLOOKUP($C68,ИД!$A$2:$F$11,6,0))</f>
        <v>0</v>
      </c>
      <c r="Z68" s="34">
        <f t="shared" si="6"/>
        <v>0</v>
      </c>
      <c r="AA68" s="34">
        <f t="shared" si="8"/>
        <v>0</v>
      </c>
      <c r="AB68" s="102">
        <f>IF(ISNA(VLOOKUP($C68,ИД!$A$2:$E$11,5,0)),0,VLOOKUP($C68,ИД!$A$2:$E$11,5,0))</f>
        <v>0</v>
      </c>
      <c r="AC68" s="6"/>
      <c r="AD68" s="15"/>
      <c r="AE68" s="12"/>
      <c r="AF68" s="12"/>
      <c r="AG68" s="2"/>
    </row>
    <row r="69" spans="1:33" s="5" customFormat="1" ht="15" hidden="1" customHeight="1" outlineLevel="1" x14ac:dyDescent="0.25">
      <c r="A69" s="107"/>
      <c r="B69" s="13"/>
      <c r="C69" s="13"/>
      <c r="D69" s="64">
        <f>IF(ISNA(VLOOKUP($C69,ИД!$A$2:$D$11,2,0)),0,VLOOKUP($C69,ИД!$A$2:$D$11,2,0))</f>
        <v>0</v>
      </c>
      <c r="E69" s="64">
        <f>IF(ISNA(VLOOKUP($C69,ИД!$A$2:$D$11,2,0)),0,VLOOKUP($C69,ИД!$A$2:$D$11,3,0))</f>
        <v>0</v>
      </c>
      <c r="F69" s="64">
        <f>IF(ISNA(VLOOKUP($C69,ИД!$A$2:$D$11,2,0)),0,VLOOKUP($C69,ИД!$A$2:$D$11,4,0))</f>
        <v>0</v>
      </c>
      <c r="G69" s="11">
        <v>33</v>
      </c>
      <c r="H69" s="73"/>
      <c r="I69" s="73"/>
      <c r="J69" s="73"/>
      <c r="K69" s="14"/>
      <c r="L69" s="71">
        <f t="shared" ref="L69:L132" si="27">F69*B69*K69/1000*G69</f>
        <v>0</v>
      </c>
      <c r="M69" s="108">
        <f t="shared" si="21"/>
        <v>0</v>
      </c>
      <c r="N69" s="89">
        <f t="shared" ref="N69:N132" si="28">B69</f>
        <v>0</v>
      </c>
      <c r="O69" s="65">
        <f>IF(ISNA(VLOOKUP($C69,ИД!$A$2:$I$11,8,0)),0,VLOOKUP($C69,ИД!$A$2:$I$11,8,0))</f>
        <v>0</v>
      </c>
      <c r="P69" s="66">
        <f>IF(ISNA(VLOOKUP($C69,ИД!$A$2:$I$11,9,0)),0,VLOOKUP($C69,ИД!$A$2:$I$11,9,0))</f>
        <v>0</v>
      </c>
      <c r="Q69" s="66">
        <f t="shared" si="22"/>
        <v>0</v>
      </c>
      <c r="R69" s="72">
        <f t="shared" si="23"/>
        <v>0</v>
      </c>
      <c r="S69" s="72">
        <f t="shared" si="24"/>
        <v>0</v>
      </c>
      <c r="T69" s="90">
        <f t="shared" si="25"/>
        <v>0</v>
      </c>
      <c r="U69" s="97">
        <f>IF(ISNA(VLOOKUP($C69,ИД!$A$2:$G$11,7,0)),0,VLOOKUP($C69,ИД!$A$2:$G$11,7,0))</f>
        <v>0</v>
      </c>
      <c r="V69" s="8">
        <f t="shared" si="26"/>
        <v>0</v>
      </c>
      <c r="W69" s="8">
        <f t="shared" si="7"/>
        <v>0</v>
      </c>
      <c r="X69" s="98">
        <f>IF(ISNA(VLOOKUP($C69,ИД!$A$2:$J$11,10,0)),0,VLOOKUP($C69,ИД!$A$2:$J$11,10,0))</f>
        <v>0</v>
      </c>
      <c r="Y69" s="101">
        <f>IF(ISNA(VLOOKUP($C69,ИД!$A$2:$F$11,6,0)),0,VLOOKUP($C69,ИД!$A$2:$F$11,6,0))</f>
        <v>0</v>
      </c>
      <c r="Z69" s="34">
        <f t="shared" ref="Z69:Z132" si="29">B69*Y69</f>
        <v>0</v>
      </c>
      <c r="AA69" s="34">
        <f t="shared" si="8"/>
        <v>0</v>
      </c>
      <c r="AB69" s="102">
        <f>IF(ISNA(VLOOKUP($C69,ИД!$A$2:$E$11,5,0)),0,VLOOKUP($C69,ИД!$A$2:$E$11,5,0))</f>
        <v>0</v>
      </c>
      <c r="AC69" s="6"/>
      <c r="AD69" s="15"/>
      <c r="AE69" s="12"/>
      <c r="AF69" s="12"/>
      <c r="AG69" s="2"/>
    </row>
    <row r="70" spans="1:33" s="5" customFormat="1" ht="15" hidden="1" customHeight="1" outlineLevel="1" x14ac:dyDescent="0.25">
      <c r="A70" s="107"/>
      <c r="B70" s="13"/>
      <c r="C70" s="13"/>
      <c r="D70" s="64">
        <f>IF(ISNA(VLOOKUP($C70,ИД!$A$2:$D$11,2,0)),0,VLOOKUP($C70,ИД!$A$2:$D$11,2,0))</f>
        <v>0</v>
      </c>
      <c r="E70" s="64">
        <f>IF(ISNA(VLOOKUP($C70,ИД!$A$2:$D$11,2,0)),0,VLOOKUP($C70,ИД!$A$2:$D$11,3,0))</f>
        <v>0</v>
      </c>
      <c r="F70" s="64">
        <f>IF(ISNA(VLOOKUP($C70,ИД!$A$2:$D$11,2,0)),0,VLOOKUP($C70,ИД!$A$2:$D$11,4,0))</f>
        <v>0</v>
      </c>
      <c r="G70" s="11">
        <v>34</v>
      </c>
      <c r="H70" s="73"/>
      <c r="I70" s="73"/>
      <c r="J70" s="73"/>
      <c r="K70" s="14"/>
      <c r="L70" s="71">
        <f t="shared" si="27"/>
        <v>0</v>
      </c>
      <c r="M70" s="108">
        <f t="shared" si="21"/>
        <v>0</v>
      </c>
      <c r="N70" s="89">
        <f t="shared" si="28"/>
        <v>0</v>
      </c>
      <c r="O70" s="65">
        <f>IF(ISNA(VLOOKUP($C70,ИД!$A$2:$I$11,8,0)),0,VLOOKUP($C70,ИД!$A$2:$I$11,8,0))</f>
        <v>0</v>
      </c>
      <c r="P70" s="66">
        <f>IF(ISNA(VLOOKUP($C70,ИД!$A$2:$I$11,9,0)),0,VLOOKUP($C70,ИД!$A$2:$I$11,9,0))</f>
        <v>0</v>
      </c>
      <c r="Q70" s="66">
        <f t="shared" si="22"/>
        <v>0</v>
      </c>
      <c r="R70" s="72">
        <f t="shared" si="23"/>
        <v>0</v>
      </c>
      <c r="S70" s="72">
        <f t="shared" si="24"/>
        <v>0</v>
      </c>
      <c r="T70" s="90">
        <f t="shared" si="25"/>
        <v>0</v>
      </c>
      <c r="U70" s="97">
        <f>IF(ISNA(VLOOKUP($C70,ИД!$A$2:$G$11,7,0)),0,VLOOKUP($C70,ИД!$A$2:$G$11,7,0))</f>
        <v>0</v>
      </c>
      <c r="V70" s="8">
        <f t="shared" si="26"/>
        <v>0</v>
      </c>
      <c r="W70" s="8">
        <f t="shared" si="7"/>
        <v>0</v>
      </c>
      <c r="X70" s="98">
        <f>IF(ISNA(VLOOKUP($C70,ИД!$A$2:$J$11,10,0)),0,VLOOKUP($C70,ИД!$A$2:$J$11,10,0))</f>
        <v>0</v>
      </c>
      <c r="Y70" s="101">
        <f>IF(ISNA(VLOOKUP($C70,ИД!$A$2:$F$11,6,0)),0,VLOOKUP($C70,ИД!$A$2:$F$11,6,0))</f>
        <v>0</v>
      </c>
      <c r="Z70" s="34">
        <f t="shared" si="29"/>
        <v>0</v>
      </c>
      <c r="AA70" s="34">
        <f t="shared" si="8"/>
        <v>0</v>
      </c>
      <c r="AB70" s="102">
        <f>IF(ISNA(VLOOKUP($C70,ИД!$A$2:$E$11,5,0)),0,VLOOKUP($C70,ИД!$A$2:$E$11,5,0))</f>
        <v>0</v>
      </c>
      <c r="AC70" s="6"/>
      <c r="AD70" s="15"/>
      <c r="AE70" s="12"/>
      <c r="AF70" s="12"/>
      <c r="AG70" s="2"/>
    </row>
    <row r="71" spans="1:33" s="5" customFormat="1" ht="15" hidden="1" customHeight="1" outlineLevel="1" x14ac:dyDescent="0.25">
      <c r="A71" s="107"/>
      <c r="B71" s="13"/>
      <c r="C71" s="13"/>
      <c r="D71" s="64">
        <f>IF(ISNA(VLOOKUP($C71,ИД!$A$2:$D$11,2,0)),0,VLOOKUP($C71,ИД!$A$2:$D$11,2,0))</f>
        <v>0</v>
      </c>
      <c r="E71" s="64">
        <f>IF(ISNA(VLOOKUP($C71,ИД!$A$2:$D$11,2,0)),0,VLOOKUP($C71,ИД!$A$2:$D$11,3,0))</f>
        <v>0</v>
      </c>
      <c r="F71" s="64">
        <f>IF(ISNA(VLOOKUP($C71,ИД!$A$2:$D$11,2,0)),0,VLOOKUP($C71,ИД!$A$2:$D$11,4,0))</f>
        <v>0</v>
      </c>
      <c r="G71" s="11">
        <v>35</v>
      </c>
      <c r="H71" s="73"/>
      <c r="I71" s="73"/>
      <c r="J71" s="73"/>
      <c r="K71" s="14"/>
      <c r="L71" s="71">
        <f t="shared" si="27"/>
        <v>0</v>
      </c>
      <c r="M71" s="108">
        <f t="shared" si="21"/>
        <v>0</v>
      </c>
      <c r="N71" s="89">
        <f t="shared" si="28"/>
        <v>0</v>
      </c>
      <c r="O71" s="65">
        <f>IF(ISNA(VLOOKUP($C71,ИД!$A$2:$I$11,8,0)),0,VLOOKUP($C71,ИД!$A$2:$I$11,8,0))</f>
        <v>0</v>
      </c>
      <c r="P71" s="66">
        <f>IF(ISNA(VLOOKUP($C71,ИД!$A$2:$I$11,9,0)),0,VLOOKUP($C71,ИД!$A$2:$I$11,9,0))</f>
        <v>0</v>
      </c>
      <c r="Q71" s="66">
        <f t="shared" si="22"/>
        <v>0</v>
      </c>
      <c r="R71" s="72">
        <f t="shared" si="23"/>
        <v>0</v>
      </c>
      <c r="S71" s="72">
        <f t="shared" si="24"/>
        <v>0</v>
      </c>
      <c r="T71" s="90">
        <f t="shared" si="25"/>
        <v>0</v>
      </c>
      <c r="U71" s="97">
        <f>IF(ISNA(VLOOKUP($C71,ИД!$A$2:$G$11,7,0)),0,VLOOKUP($C71,ИД!$A$2:$G$11,7,0))</f>
        <v>0</v>
      </c>
      <c r="V71" s="8">
        <f t="shared" si="26"/>
        <v>0</v>
      </c>
      <c r="W71" s="8">
        <f t="shared" si="7"/>
        <v>0</v>
      </c>
      <c r="X71" s="98">
        <f>IF(ISNA(VLOOKUP($C71,ИД!$A$2:$J$11,10,0)),0,VLOOKUP($C71,ИД!$A$2:$J$11,10,0))</f>
        <v>0</v>
      </c>
      <c r="Y71" s="101">
        <f>IF(ISNA(VLOOKUP($C71,ИД!$A$2:$F$11,6,0)),0,VLOOKUP($C71,ИД!$A$2:$F$11,6,0))</f>
        <v>0</v>
      </c>
      <c r="Z71" s="34">
        <f t="shared" si="29"/>
        <v>0</v>
      </c>
      <c r="AA71" s="34">
        <f t="shared" si="8"/>
        <v>0</v>
      </c>
      <c r="AB71" s="102">
        <f>IF(ISNA(VLOOKUP($C71,ИД!$A$2:$E$11,5,0)),0,VLOOKUP($C71,ИД!$A$2:$E$11,5,0))</f>
        <v>0</v>
      </c>
      <c r="AC71" s="6"/>
      <c r="AD71" s="15"/>
      <c r="AE71" s="12"/>
      <c r="AF71" s="12"/>
      <c r="AG71" s="2"/>
    </row>
    <row r="72" spans="1:33" s="5" customFormat="1" ht="15" hidden="1" customHeight="1" outlineLevel="1" x14ac:dyDescent="0.25">
      <c r="A72" s="107"/>
      <c r="B72" s="13"/>
      <c r="C72" s="13"/>
      <c r="D72" s="64">
        <f>IF(ISNA(VLOOKUP($C72,ИД!$A$2:$D$11,2,0)),0,VLOOKUP($C72,ИД!$A$2:$D$11,2,0))</f>
        <v>0</v>
      </c>
      <c r="E72" s="64">
        <f>IF(ISNA(VLOOKUP($C72,ИД!$A$2:$D$11,2,0)),0,VLOOKUP($C72,ИД!$A$2:$D$11,3,0))</f>
        <v>0</v>
      </c>
      <c r="F72" s="64">
        <f>IF(ISNA(VLOOKUP($C72,ИД!$A$2:$D$11,2,0)),0,VLOOKUP($C72,ИД!$A$2:$D$11,4,0))</f>
        <v>0</v>
      </c>
      <c r="G72" s="11">
        <v>36</v>
      </c>
      <c r="H72" s="73"/>
      <c r="I72" s="73"/>
      <c r="J72" s="73"/>
      <c r="K72" s="14"/>
      <c r="L72" s="71">
        <f t="shared" si="27"/>
        <v>0</v>
      </c>
      <c r="M72" s="108">
        <f t="shared" si="21"/>
        <v>0</v>
      </c>
      <c r="N72" s="89">
        <f t="shared" si="28"/>
        <v>0</v>
      </c>
      <c r="O72" s="65">
        <f>IF(ISNA(VLOOKUP($C72,ИД!$A$2:$I$11,8,0)),0,VLOOKUP($C72,ИД!$A$2:$I$11,8,0))</f>
        <v>0</v>
      </c>
      <c r="P72" s="66">
        <f>IF(ISNA(VLOOKUP($C72,ИД!$A$2:$I$11,9,0)),0,VLOOKUP($C72,ИД!$A$2:$I$11,9,0))</f>
        <v>0</v>
      </c>
      <c r="Q72" s="66">
        <f t="shared" si="22"/>
        <v>0</v>
      </c>
      <c r="R72" s="72">
        <f t="shared" si="23"/>
        <v>0</v>
      </c>
      <c r="S72" s="72">
        <f t="shared" si="24"/>
        <v>0</v>
      </c>
      <c r="T72" s="90">
        <f t="shared" si="25"/>
        <v>0</v>
      </c>
      <c r="U72" s="97">
        <f>IF(ISNA(VLOOKUP($C72,ИД!$A$2:$G$11,7,0)),0,VLOOKUP($C72,ИД!$A$2:$G$11,7,0))</f>
        <v>0</v>
      </c>
      <c r="V72" s="8">
        <f t="shared" si="26"/>
        <v>0</v>
      </c>
      <c r="W72" s="8">
        <f t="shared" si="7"/>
        <v>0</v>
      </c>
      <c r="X72" s="98">
        <f>IF(ISNA(VLOOKUP($C72,ИД!$A$2:$J$11,10,0)),0,VLOOKUP($C72,ИД!$A$2:$J$11,10,0))</f>
        <v>0</v>
      </c>
      <c r="Y72" s="101">
        <f>IF(ISNA(VLOOKUP($C72,ИД!$A$2:$F$11,6,0)),0,VLOOKUP($C72,ИД!$A$2:$F$11,6,0))</f>
        <v>0</v>
      </c>
      <c r="Z72" s="34">
        <f t="shared" si="29"/>
        <v>0</v>
      </c>
      <c r="AA72" s="34">
        <f t="shared" si="8"/>
        <v>0</v>
      </c>
      <c r="AB72" s="102">
        <f>IF(ISNA(VLOOKUP($C72,ИД!$A$2:$E$11,5,0)),0,VLOOKUP($C72,ИД!$A$2:$E$11,5,0))</f>
        <v>0</v>
      </c>
      <c r="AC72" s="6"/>
      <c r="AD72" s="15"/>
      <c r="AE72" s="12"/>
      <c r="AF72" s="12"/>
      <c r="AG72" s="2"/>
    </row>
    <row r="73" spans="1:33" s="5" customFormat="1" ht="15" hidden="1" customHeight="1" outlineLevel="1" x14ac:dyDescent="0.25">
      <c r="A73" s="107"/>
      <c r="B73" s="13"/>
      <c r="C73" s="13"/>
      <c r="D73" s="64">
        <f>IF(ISNA(VLOOKUP($C73,ИД!$A$2:$D$11,2,0)),0,VLOOKUP($C73,ИД!$A$2:$D$11,2,0))</f>
        <v>0</v>
      </c>
      <c r="E73" s="64">
        <f>IF(ISNA(VLOOKUP($C73,ИД!$A$2:$D$11,2,0)),0,VLOOKUP($C73,ИД!$A$2:$D$11,3,0))</f>
        <v>0</v>
      </c>
      <c r="F73" s="64">
        <f>IF(ISNA(VLOOKUP($C73,ИД!$A$2:$D$11,2,0)),0,VLOOKUP($C73,ИД!$A$2:$D$11,4,0))</f>
        <v>0</v>
      </c>
      <c r="G73" s="11">
        <v>37</v>
      </c>
      <c r="H73" s="73"/>
      <c r="I73" s="73"/>
      <c r="J73" s="73"/>
      <c r="K73" s="14"/>
      <c r="L73" s="71">
        <f t="shared" si="27"/>
        <v>0</v>
      </c>
      <c r="M73" s="108">
        <f t="shared" si="21"/>
        <v>0</v>
      </c>
      <c r="N73" s="89">
        <f t="shared" si="28"/>
        <v>0</v>
      </c>
      <c r="O73" s="65">
        <f>IF(ISNA(VLOOKUP($C73,ИД!$A$2:$I$11,8,0)),0,VLOOKUP($C73,ИД!$A$2:$I$11,8,0))</f>
        <v>0</v>
      </c>
      <c r="P73" s="66">
        <f>IF(ISNA(VLOOKUP($C73,ИД!$A$2:$I$11,9,0)),0,VLOOKUP($C73,ИД!$A$2:$I$11,9,0))</f>
        <v>0</v>
      </c>
      <c r="Q73" s="66">
        <f t="shared" si="22"/>
        <v>0</v>
      </c>
      <c r="R73" s="72">
        <f t="shared" si="23"/>
        <v>0</v>
      </c>
      <c r="S73" s="72">
        <f t="shared" si="24"/>
        <v>0</v>
      </c>
      <c r="T73" s="90">
        <f t="shared" si="25"/>
        <v>0</v>
      </c>
      <c r="U73" s="97">
        <f>IF(ISNA(VLOOKUP($C73,ИД!$A$2:$G$11,7,0)),0,VLOOKUP($C73,ИД!$A$2:$G$11,7,0))</f>
        <v>0</v>
      </c>
      <c r="V73" s="8">
        <f t="shared" si="26"/>
        <v>0</v>
      </c>
      <c r="W73" s="8">
        <f t="shared" si="7"/>
        <v>0</v>
      </c>
      <c r="X73" s="98">
        <f>IF(ISNA(VLOOKUP($C73,ИД!$A$2:$J$11,10,0)),0,VLOOKUP($C73,ИД!$A$2:$J$11,10,0))</f>
        <v>0</v>
      </c>
      <c r="Y73" s="101">
        <f>IF(ISNA(VLOOKUP($C73,ИД!$A$2:$F$11,6,0)),0,VLOOKUP($C73,ИД!$A$2:$F$11,6,0))</f>
        <v>0</v>
      </c>
      <c r="Z73" s="34">
        <f t="shared" si="29"/>
        <v>0</v>
      </c>
      <c r="AA73" s="34">
        <f t="shared" si="8"/>
        <v>0</v>
      </c>
      <c r="AB73" s="102">
        <f>IF(ISNA(VLOOKUP($C73,ИД!$A$2:$E$11,5,0)),0,VLOOKUP($C73,ИД!$A$2:$E$11,5,0))</f>
        <v>0</v>
      </c>
      <c r="AC73" s="6"/>
      <c r="AD73" s="15"/>
      <c r="AE73" s="12"/>
      <c r="AF73" s="12"/>
      <c r="AG73" s="2"/>
    </row>
    <row r="74" spans="1:33" s="5" customFormat="1" ht="15" hidden="1" customHeight="1" outlineLevel="1" x14ac:dyDescent="0.25">
      <c r="A74" s="107"/>
      <c r="B74" s="13"/>
      <c r="C74" s="13"/>
      <c r="D74" s="64">
        <f>IF(ISNA(VLOOKUP($C74,ИД!$A$2:$D$11,2,0)),0,VLOOKUP($C74,ИД!$A$2:$D$11,2,0))</f>
        <v>0</v>
      </c>
      <c r="E74" s="64">
        <f>IF(ISNA(VLOOKUP($C74,ИД!$A$2:$D$11,2,0)),0,VLOOKUP($C74,ИД!$A$2:$D$11,3,0))</f>
        <v>0</v>
      </c>
      <c r="F74" s="64">
        <f>IF(ISNA(VLOOKUP($C74,ИД!$A$2:$D$11,2,0)),0,VLOOKUP($C74,ИД!$A$2:$D$11,4,0))</f>
        <v>0</v>
      </c>
      <c r="G74" s="11">
        <v>38</v>
      </c>
      <c r="H74" s="73"/>
      <c r="I74" s="73"/>
      <c r="J74" s="73"/>
      <c r="K74" s="14"/>
      <c r="L74" s="71">
        <f t="shared" si="27"/>
        <v>0</v>
      </c>
      <c r="M74" s="108">
        <f t="shared" si="21"/>
        <v>0</v>
      </c>
      <c r="N74" s="89">
        <f t="shared" si="28"/>
        <v>0</v>
      </c>
      <c r="O74" s="65">
        <f>IF(ISNA(VLOOKUP($C74,ИД!$A$2:$I$11,8,0)),0,VLOOKUP($C74,ИД!$A$2:$I$11,8,0))</f>
        <v>0</v>
      </c>
      <c r="P74" s="66">
        <f>IF(ISNA(VLOOKUP($C74,ИД!$A$2:$I$11,9,0)),0,VLOOKUP($C74,ИД!$A$2:$I$11,9,0))</f>
        <v>0</v>
      </c>
      <c r="Q74" s="66">
        <f t="shared" si="22"/>
        <v>0</v>
      </c>
      <c r="R74" s="72">
        <f t="shared" si="23"/>
        <v>0</v>
      </c>
      <c r="S74" s="72">
        <f t="shared" si="24"/>
        <v>0</v>
      </c>
      <c r="T74" s="90">
        <f t="shared" si="25"/>
        <v>0</v>
      </c>
      <c r="U74" s="97">
        <f>IF(ISNA(VLOOKUP($C74,ИД!$A$2:$G$11,7,0)),0,VLOOKUP($C74,ИД!$A$2:$G$11,7,0))</f>
        <v>0</v>
      </c>
      <c r="V74" s="8">
        <f t="shared" si="26"/>
        <v>0</v>
      </c>
      <c r="W74" s="8">
        <f t="shared" si="7"/>
        <v>0</v>
      </c>
      <c r="X74" s="98">
        <f>IF(ISNA(VLOOKUP($C74,ИД!$A$2:$J$11,10,0)),0,VLOOKUP($C74,ИД!$A$2:$J$11,10,0))</f>
        <v>0</v>
      </c>
      <c r="Y74" s="101">
        <f>IF(ISNA(VLOOKUP($C74,ИД!$A$2:$F$11,6,0)),0,VLOOKUP($C74,ИД!$A$2:$F$11,6,0))</f>
        <v>0</v>
      </c>
      <c r="Z74" s="34">
        <f t="shared" si="29"/>
        <v>0</v>
      </c>
      <c r="AA74" s="34">
        <f t="shared" si="8"/>
        <v>0</v>
      </c>
      <c r="AB74" s="102">
        <f>IF(ISNA(VLOOKUP($C74,ИД!$A$2:$E$11,5,0)),0,VLOOKUP($C74,ИД!$A$2:$E$11,5,0))</f>
        <v>0</v>
      </c>
      <c r="AC74" s="6"/>
      <c r="AD74" s="15"/>
      <c r="AE74" s="12"/>
      <c r="AF74" s="12"/>
      <c r="AG74" s="2"/>
    </row>
    <row r="75" spans="1:33" s="5" customFormat="1" ht="15" hidden="1" customHeight="1" outlineLevel="1" x14ac:dyDescent="0.25">
      <c r="A75" s="107"/>
      <c r="B75" s="13"/>
      <c r="C75" s="13"/>
      <c r="D75" s="64">
        <f>IF(ISNA(VLOOKUP($C75,ИД!$A$2:$D$11,2,0)),0,VLOOKUP($C75,ИД!$A$2:$D$11,2,0))</f>
        <v>0</v>
      </c>
      <c r="E75" s="64">
        <f>IF(ISNA(VLOOKUP($C75,ИД!$A$2:$D$11,2,0)),0,VLOOKUP($C75,ИД!$A$2:$D$11,3,0))</f>
        <v>0</v>
      </c>
      <c r="F75" s="64">
        <f>IF(ISNA(VLOOKUP($C75,ИД!$A$2:$D$11,2,0)),0,VLOOKUP($C75,ИД!$A$2:$D$11,4,0))</f>
        <v>0</v>
      </c>
      <c r="G75" s="11">
        <v>39</v>
      </c>
      <c r="H75" s="73"/>
      <c r="I75" s="73"/>
      <c r="J75" s="73"/>
      <c r="K75" s="14"/>
      <c r="L75" s="71">
        <f t="shared" si="27"/>
        <v>0</v>
      </c>
      <c r="M75" s="108">
        <f t="shared" si="21"/>
        <v>0</v>
      </c>
      <c r="N75" s="89">
        <f t="shared" si="28"/>
        <v>0</v>
      </c>
      <c r="O75" s="65">
        <f>IF(ISNA(VLOOKUP($C75,ИД!$A$2:$I$11,8,0)),0,VLOOKUP($C75,ИД!$A$2:$I$11,8,0))</f>
        <v>0</v>
      </c>
      <c r="P75" s="66">
        <f>IF(ISNA(VLOOKUP($C75,ИД!$A$2:$I$11,9,0)),0,VLOOKUP($C75,ИД!$A$2:$I$11,9,0))</f>
        <v>0</v>
      </c>
      <c r="Q75" s="66">
        <f t="shared" si="22"/>
        <v>0</v>
      </c>
      <c r="R75" s="72">
        <f t="shared" si="23"/>
        <v>0</v>
      </c>
      <c r="S75" s="72">
        <f t="shared" si="24"/>
        <v>0</v>
      </c>
      <c r="T75" s="90">
        <f t="shared" si="25"/>
        <v>0</v>
      </c>
      <c r="U75" s="97">
        <f>IF(ISNA(VLOOKUP($C75,ИД!$A$2:$G$11,7,0)),0,VLOOKUP($C75,ИД!$A$2:$G$11,7,0))</f>
        <v>0</v>
      </c>
      <c r="V75" s="8">
        <f t="shared" si="26"/>
        <v>0</v>
      </c>
      <c r="W75" s="8">
        <f t="shared" si="7"/>
        <v>0</v>
      </c>
      <c r="X75" s="98">
        <f>IF(ISNA(VLOOKUP($C75,ИД!$A$2:$J$11,10,0)),0,VLOOKUP($C75,ИД!$A$2:$J$11,10,0))</f>
        <v>0</v>
      </c>
      <c r="Y75" s="101">
        <f>IF(ISNA(VLOOKUP($C75,ИД!$A$2:$F$11,6,0)),0,VLOOKUP($C75,ИД!$A$2:$F$11,6,0))</f>
        <v>0</v>
      </c>
      <c r="Z75" s="34">
        <f t="shared" si="29"/>
        <v>0</v>
      </c>
      <c r="AA75" s="34">
        <f t="shared" si="8"/>
        <v>0</v>
      </c>
      <c r="AB75" s="102">
        <f>IF(ISNA(VLOOKUP($C75,ИД!$A$2:$E$11,5,0)),0,VLOOKUP($C75,ИД!$A$2:$E$11,5,0))</f>
        <v>0</v>
      </c>
      <c r="AC75" s="6"/>
      <c r="AD75" s="15"/>
      <c r="AE75" s="12"/>
      <c r="AF75" s="12"/>
      <c r="AG75" s="2"/>
    </row>
    <row r="76" spans="1:33" s="5" customFormat="1" ht="15" hidden="1" customHeight="1" outlineLevel="1" x14ac:dyDescent="0.25">
      <c r="A76" s="107"/>
      <c r="B76" s="13"/>
      <c r="C76" s="13"/>
      <c r="D76" s="64">
        <f>IF(ISNA(VLOOKUP($C76,ИД!$A$2:$D$11,2,0)),0,VLOOKUP($C76,ИД!$A$2:$D$11,2,0))</f>
        <v>0</v>
      </c>
      <c r="E76" s="64">
        <f>IF(ISNA(VLOOKUP($C76,ИД!$A$2:$D$11,2,0)),0,VLOOKUP($C76,ИД!$A$2:$D$11,3,0))</f>
        <v>0</v>
      </c>
      <c r="F76" s="64">
        <f>IF(ISNA(VLOOKUP($C76,ИД!$A$2:$D$11,2,0)),0,VLOOKUP($C76,ИД!$A$2:$D$11,4,0))</f>
        <v>0</v>
      </c>
      <c r="G76" s="11">
        <v>40</v>
      </c>
      <c r="H76" s="73"/>
      <c r="I76" s="73"/>
      <c r="J76" s="73"/>
      <c r="K76" s="14"/>
      <c r="L76" s="71">
        <f t="shared" si="27"/>
        <v>0</v>
      </c>
      <c r="M76" s="108">
        <f t="shared" si="21"/>
        <v>0</v>
      </c>
      <c r="N76" s="89">
        <f t="shared" si="28"/>
        <v>0</v>
      </c>
      <c r="O76" s="65">
        <f>IF(ISNA(VLOOKUP($C76,ИД!$A$2:$I$11,8,0)),0,VLOOKUP($C76,ИД!$A$2:$I$11,8,0))</f>
        <v>0</v>
      </c>
      <c r="P76" s="66">
        <f>IF(ISNA(VLOOKUP($C76,ИД!$A$2:$I$11,9,0)),0,VLOOKUP($C76,ИД!$A$2:$I$11,9,0))</f>
        <v>0</v>
      </c>
      <c r="Q76" s="66">
        <f t="shared" si="22"/>
        <v>0</v>
      </c>
      <c r="R76" s="72">
        <f t="shared" si="23"/>
        <v>0</v>
      </c>
      <c r="S76" s="72">
        <f t="shared" si="24"/>
        <v>0</v>
      </c>
      <c r="T76" s="90">
        <f t="shared" si="25"/>
        <v>0</v>
      </c>
      <c r="U76" s="97">
        <f>IF(ISNA(VLOOKUP($C76,ИД!$A$2:$G$11,7,0)),0,VLOOKUP($C76,ИД!$A$2:$G$11,7,0))</f>
        <v>0</v>
      </c>
      <c r="V76" s="8">
        <f t="shared" si="26"/>
        <v>0</v>
      </c>
      <c r="W76" s="8">
        <f t="shared" si="7"/>
        <v>0</v>
      </c>
      <c r="X76" s="98">
        <f>IF(ISNA(VLOOKUP($C76,ИД!$A$2:$J$11,10,0)),0,VLOOKUP($C76,ИД!$A$2:$J$11,10,0))</f>
        <v>0</v>
      </c>
      <c r="Y76" s="101">
        <f>IF(ISNA(VLOOKUP($C76,ИД!$A$2:$F$11,6,0)),0,VLOOKUP($C76,ИД!$A$2:$F$11,6,0))</f>
        <v>0</v>
      </c>
      <c r="Z76" s="34">
        <f t="shared" si="29"/>
        <v>0</v>
      </c>
      <c r="AA76" s="34">
        <f t="shared" si="8"/>
        <v>0</v>
      </c>
      <c r="AB76" s="102">
        <f>IF(ISNA(VLOOKUP($C76,ИД!$A$2:$E$11,5,0)),0,VLOOKUP($C76,ИД!$A$2:$E$11,5,0))</f>
        <v>0</v>
      </c>
      <c r="AC76" s="6"/>
      <c r="AD76" s="15"/>
      <c r="AE76" s="12"/>
      <c r="AF76" s="12"/>
      <c r="AG76" s="2"/>
    </row>
    <row r="77" spans="1:33" s="5" customFormat="1" ht="15" hidden="1" customHeight="1" outlineLevel="1" x14ac:dyDescent="0.25">
      <c r="A77" s="107"/>
      <c r="B77" s="13"/>
      <c r="C77" s="13"/>
      <c r="D77" s="64">
        <f>IF(ISNA(VLOOKUP($C77,ИД!$A$2:$D$11,2,0)),0,VLOOKUP($C77,ИД!$A$2:$D$11,2,0))</f>
        <v>0</v>
      </c>
      <c r="E77" s="64">
        <f>IF(ISNA(VLOOKUP($C77,ИД!$A$2:$D$11,2,0)),0,VLOOKUP($C77,ИД!$A$2:$D$11,3,0))</f>
        <v>0</v>
      </c>
      <c r="F77" s="64">
        <f>IF(ISNA(VLOOKUP($C77,ИД!$A$2:$D$11,2,0)),0,VLOOKUP($C77,ИД!$A$2:$D$11,4,0))</f>
        <v>0</v>
      </c>
      <c r="G77" s="11">
        <v>41</v>
      </c>
      <c r="H77" s="73"/>
      <c r="I77" s="73"/>
      <c r="J77" s="73"/>
      <c r="K77" s="14"/>
      <c r="L77" s="71">
        <f t="shared" si="27"/>
        <v>0</v>
      </c>
      <c r="M77" s="108">
        <f t="shared" si="21"/>
        <v>0</v>
      </c>
      <c r="N77" s="89">
        <f t="shared" si="28"/>
        <v>0</v>
      </c>
      <c r="O77" s="65">
        <f>IF(ISNA(VLOOKUP($C77,ИД!$A$2:$I$11,8,0)),0,VLOOKUP($C77,ИД!$A$2:$I$11,8,0))</f>
        <v>0</v>
      </c>
      <c r="P77" s="66">
        <f>IF(ISNA(VLOOKUP($C77,ИД!$A$2:$I$11,9,0)),0,VLOOKUP($C77,ИД!$A$2:$I$11,9,0))</f>
        <v>0</v>
      </c>
      <c r="Q77" s="66">
        <f t="shared" si="22"/>
        <v>0</v>
      </c>
      <c r="R77" s="72">
        <f t="shared" si="23"/>
        <v>0</v>
      </c>
      <c r="S77" s="72">
        <f t="shared" si="24"/>
        <v>0</v>
      </c>
      <c r="T77" s="90">
        <f t="shared" si="25"/>
        <v>0</v>
      </c>
      <c r="U77" s="97">
        <f>IF(ISNA(VLOOKUP($C77,ИД!$A$2:$G$11,7,0)),0,VLOOKUP($C77,ИД!$A$2:$G$11,7,0))</f>
        <v>0</v>
      </c>
      <c r="V77" s="8">
        <f t="shared" si="26"/>
        <v>0</v>
      </c>
      <c r="W77" s="8">
        <f t="shared" si="7"/>
        <v>0</v>
      </c>
      <c r="X77" s="98">
        <f>IF(ISNA(VLOOKUP($C77,ИД!$A$2:$J$11,10,0)),0,VLOOKUP($C77,ИД!$A$2:$J$11,10,0))</f>
        <v>0</v>
      </c>
      <c r="Y77" s="101">
        <f>IF(ISNA(VLOOKUP($C77,ИД!$A$2:$F$11,6,0)),0,VLOOKUP($C77,ИД!$A$2:$F$11,6,0))</f>
        <v>0</v>
      </c>
      <c r="Z77" s="34">
        <f t="shared" si="29"/>
        <v>0</v>
      </c>
      <c r="AA77" s="34">
        <f t="shared" si="8"/>
        <v>0</v>
      </c>
      <c r="AB77" s="102">
        <f>IF(ISNA(VLOOKUP($C77,ИД!$A$2:$E$11,5,0)),0,VLOOKUP($C77,ИД!$A$2:$E$11,5,0))</f>
        <v>0</v>
      </c>
      <c r="AC77" s="6"/>
      <c r="AD77" s="15"/>
      <c r="AE77" s="12"/>
      <c r="AF77" s="12"/>
      <c r="AG77" s="2"/>
    </row>
    <row r="78" spans="1:33" s="5" customFormat="1" ht="15" hidden="1" customHeight="1" outlineLevel="1" x14ac:dyDescent="0.25">
      <c r="A78" s="107"/>
      <c r="B78" s="13"/>
      <c r="C78" s="13"/>
      <c r="D78" s="64">
        <f>IF(ISNA(VLOOKUP($C78,ИД!$A$2:$D$11,2,0)),0,VLOOKUP($C78,ИД!$A$2:$D$11,2,0))</f>
        <v>0</v>
      </c>
      <c r="E78" s="64">
        <f>IF(ISNA(VLOOKUP($C78,ИД!$A$2:$D$11,2,0)),0,VLOOKUP($C78,ИД!$A$2:$D$11,3,0))</f>
        <v>0</v>
      </c>
      <c r="F78" s="64">
        <f>IF(ISNA(VLOOKUP($C78,ИД!$A$2:$D$11,2,0)),0,VLOOKUP($C78,ИД!$A$2:$D$11,4,0))</f>
        <v>0</v>
      </c>
      <c r="G78" s="11">
        <v>42</v>
      </c>
      <c r="H78" s="73"/>
      <c r="I78" s="73"/>
      <c r="J78" s="73"/>
      <c r="K78" s="14"/>
      <c r="L78" s="71">
        <f t="shared" si="27"/>
        <v>0</v>
      </c>
      <c r="M78" s="108">
        <f t="shared" si="21"/>
        <v>0</v>
      </c>
      <c r="N78" s="89">
        <f t="shared" si="28"/>
        <v>0</v>
      </c>
      <c r="O78" s="65">
        <f>IF(ISNA(VLOOKUP($C78,ИД!$A$2:$I$11,8,0)),0,VLOOKUP($C78,ИД!$A$2:$I$11,8,0))</f>
        <v>0</v>
      </c>
      <c r="P78" s="66">
        <f>IF(ISNA(VLOOKUP($C78,ИД!$A$2:$I$11,9,0)),0,VLOOKUP($C78,ИД!$A$2:$I$11,9,0))</f>
        <v>0</v>
      </c>
      <c r="Q78" s="66">
        <f t="shared" si="22"/>
        <v>0</v>
      </c>
      <c r="R78" s="72">
        <f t="shared" si="23"/>
        <v>0</v>
      </c>
      <c r="S78" s="72">
        <f t="shared" si="24"/>
        <v>0</v>
      </c>
      <c r="T78" s="90">
        <f t="shared" si="25"/>
        <v>0</v>
      </c>
      <c r="U78" s="97">
        <f>IF(ISNA(VLOOKUP($C78,ИД!$A$2:$G$11,7,0)),0,VLOOKUP($C78,ИД!$A$2:$G$11,7,0))</f>
        <v>0</v>
      </c>
      <c r="V78" s="8">
        <f t="shared" si="26"/>
        <v>0</v>
      </c>
      <c r="W78" s="8">
        <f t="shared" si="7"/>
        <v>0</v>
      </c>
      <c r="X78" s="98">
        <f>IF(ISNA(VLOOKUP($C78,ИД!$A$2:$J$11,10,0)),0,VLOOKUP($C78,ИД!$A$2:$J$11,10,0))</f>
        <v>0</v>
      </c>
      <c r="Y78" s="101">
        <f>IF(ISNA(VLOOKUP($C78,ИД!$A$2:$F$11,6,0)),0,VLOOKUP($C78,ИД!$A$2:$F$11,6,0))</f>
        <v>0</v>
      </c>
      <c r="Z78" s="34">
        <f t="shared" si="29"/>
        <v>0</v>
      </c>
      <c r="AA78" s="34">
        <f t="shared" si="8"/>
        <v>0</v>
      </c>
      <c r="AB78" s="102">
        <f>IF(ISNA(VLOOKUP($C78,ИД!$A$2:$E$11,5,0)),0,VLOOKUP($C78,ИД!$A$2:$E$11,5,0))</f>
        <v>0</v>
      </c>
      <c r="AC78" s="6"/>
      <c r="AD78" s="15"/>
      <c r="AE78" s="12"/>
      <c r="AF78" s="12"/>
      <c r="AG78" s="2"/>
    </row>
    <row r="79" spans="1:33" s="5" customFormat="1" ht="15" hidden="1" customHeight="1" outlineLevel="1" x14ac:dyDescent="0.25">
      <c r="A79" s="107"/>
      <c r="B79" s="13"/>
      <c r="C79" s="13"/>
      <c r="D79" s="64">
        <f>IF(ISNA(VLOOKUP($C79,ИД!$A$2:$D$11,2,0)),0,VLOOKUP($C79,ИД!$A$2:$D$11,2,0))</f>
        <v>0</v>
      </c>
      <c r="E79" s="64">
        <f>IF(ISNA(VLOOKUP($C79,ИД!$A$2:$D$11,2,0)),0,VLOOKUP($C79,ИД!$A$2:$D$11,3,0))</f>
        <v>0</v>
      </c>
      <c r="F79" s="64">
        <f>IF(ISNA(VLOOKUP($C79,ИД!$A$2:$D$11,2,0)),0,VLOOKUP($C79,ИД!$A$2:$D$11,4,0))</f>
        <v>0</v>
      </c>
      <c r="G79" s="11">
        <v>41</v>
      </c>
      <c r="H79" s="73"/>
      <c r="I79" s="73"/>
      <c r="J79" s="73"/>
      <c r="K79" s="14"/>
      <c r="L79" s="71">
        <f t="shared" si="27"/>
        <v>0</v>
      </c>
      <c r="M79" s="108">
        <f t="shared" si="15"/>
        <v>0</v>
      </c>
      <c r="N79" s="89">
        <f t="shared" si="28"/>
        <v>0</v>
      </c>
      <c r="O79" s="65">
        <f>IF(ISNA(VLOOKUP($C79,ИД!$A$2:$I$11,8,0)),0,VLOOKUP($C79,ИД!$A$2:$I$11,8,0))</f>
        <v>0</v>
      </c>
      <c r="P79" s="66">
        <f>IF(ISNA(VLOOKUP($C79,ИД!$A$2:$I$11,9,0)),0,VLOOKUP($C79,ИД!$A$2:$I$11,9,0))</f>
        <v>0</v>
      </c>
      <c r="Q79" s="66">
        <f t="shared" si="16"/>
        <v>0</v>
      </c>
      <c r="R79" s="72">
        <f t="shared" si="17"/>
        <v>0</v>
      </c>
      <c r="S79" s="72">
        <f t="shared" si="18"/>
        <v>0</v>
      </c>
      <c r="T79" s="90">
        <f t="shared" si="19"/>
        <v>0</v>
      </c>
      <c r="U79" s="97">
        <f>IF(ISNA(VLOOKUP($C79,ИД!$A$2:$G$11,7,0)),0,VLOOKUP($C79,ИД!$A$2:$G$11,7,0))</f>
        <v>0</v>
      </c>
      <c r="V79" s="8">
        <f t="shared" si="20"/>
        <v>0</v>
      </c>
      <c r="W79" s="8">
        <f t="shared" si="7"/>
        <v>0</v>
      </c>
      <c r="X79" s="98">
        <f>IF(ISNA(VLOOKUP($C79,ИД!$A$2:$J$11,10,0)),0,VLOOKUP($C79,ИД!$A$2:$J$11,10,0))</f>
        <v>0</v>
      </c>
      <c r="Y79" s="101">
        <f>IF(ISNA(VLOOKUP($C79,ИД!$A$2:$F$11,6,0)),0,VLOOKUP($C79,ИД!$A$2:$F$11,6,0))</f>
        <v>0</v>
      </c>
      <c r="Z79" s="34">
        <f t="shared" si="29"/>
        <v>0</v>
      </c>
      <c r="AA79" s="34">
        <f t="shared" si="8"/>
        <v>0</v>
      </c>
      <c r="AB79" s="102">
        <f>IF(ISNA(VLOOKUP($C79,ИД!$A$2:$E$11,5,0)),0,VLOOKUP($C79,ИД!$A$2:$E$11,5,0))</f>
        <v>0</v>
      </c>
      <c r="AC79" s="6"/>
      <c r="AD79" s="15"/>
      <c r="AE79" s="12"/>
      <c r="AF79" s="12"/>
      <c r="AG79" s="2"/>
    </row>
    <row r="80" spans="1:33" s="5" customFormat="1" ht="15" hidden="1" customHeight="1" outlineLevel="1" x14ac:dyDescent="0.25">
      <c r="A80" s="107"/>
      <c r="B80" s="13"/>
      <c r="C80" s="13"/>
      <c r="D80" s="64">
        <f>IF(ISNA(VLOOKUP($C80,ИД!$A$2:$D$11,2,0)),0,VLOOKUP($C80,ИД!$A$2:$D$11,2,0))</f>
        <v>0</v>
      </c>
      <c r="E80" s="64">
        <f>IF(ISNA(VLOOKUP($C80,ИД!$A$2:$D$11,2,0)),0,VLOOKUP($C80,ИД!$A$2:$D$11,3,0))</f>
        <v>0</v>
      </c>
      <c r="F80" s="64">
        <f>IF(ISNA(VLOOKUP($C80,ИД!$A$2:$D$11,2,0)),0,VLOOKUP($C80,ИД!$A$2:$D$11,4,0))</f>
        <v>0</v>
      </c>
      <c r="G80" s="11">
        <v>42</v>
      </c>
      <c r="H80" s="73"/>
      <c r="I80" s="73"/>
      <c r="J80" s="73"/>
      <c r="K80" s="14"/>
      <c r="L80" s="71">
        <f t="shared" si="27"/>
        <v>0</v>
      </c>
      <c r="M80" s="108">
        <f t="shared" si="15"/>
        <v>0</v>
      </c>
      <c r="N80" s="89">
        <f t="shared" si="28"/>
        <v>0</v>
      </c>
      <c r="O80" s="65">
        <f>IF(ISNA(VLOOKUP($C80,ИД!$A$2:$I$11,8,0)),0,VLOOKUP($C80,ИД!$A$2:$I$11,8,0))</f>
        <v>0</v>
      </c>
      <c r="P80" s="66">
        <f>IF(ISNA(VLOOKUP($C80,ИД!$A$2:$I$11,9,0)),0,VLOOKUP($C80,ИД!$A$2:$I$11,9,0))</f>
        <v>0</v>
      </c>
      <c r="Q80" s="66">
        <f t="shared" si="16"/>
        <v>0</v>
      </c>
      <c r="R80" s="72">
        <f t="shared" si="17"/>
        <v>0</v>
      </c>
      <c r="S80" s="72">
        <f t="shared" si="18"/>
        <v>0</v>
      </c>
      <c r="T80" s="90">
        <f t="shared" si="19"/>
        <v>0</v>
      </c>
      <c r="U80" s="97">
        <f>IF(ISNA(VLOOKUP($C80,ИД!$A$2:$G$11,7,0)),0,VLOOKUP($C80,ИД!$A$2:$G$11,7,0))</f>
        <v>0</v>
      </c>
      <c r="V80" s="8">
        <f t="shared" si="20"/>
        <v>0</v>
      </c>
      <c r="W80" s="8">
        <f t="shared" si="7"/>
        <v>0</v>
      </c>
      <c r="X80" s="98">
        <f>IF(ISNA(VLOOKUP($C80,ИД!$A$2:$J$11,10,0)),0,VLOOKUP($C80,ИД!$A$2:$J$11,10,0))</f>
        <v>0</v>
      </c>
      <c r="Y80" s="101">
        <f>IF(ISNA(VLOOKUP($C80,ИД!$A$2:$F$11,6,0)),0,VLOOKUP($C80,ИД!$A$2:$F$11,6,0))</f>
        <v>0</v>
      </c>
      <c r="Z80" s="34">
        <f t="shared" si="29"/>
        <v>0</v>
      </c>
      <c r="AA80" s="34">
        <f t="shared" si="8"/>
        <v>0</v>
      </c>
      <c r="AB80" s="102">
        <f>IF(ISNA(VLOOKUP($C80,ИД!$A$2:$E$11,5,0)),0,VLOOKUP($C80,ИД!$A$2:$E$11,5,0))</f>
        <v>0</v>
      </c>
      <c r="AC80" s="6"/>
      <c r="AD80" s="15"/>
      <c r="AE80" s="12"/>
      <c r="AF80" s="12"/>
      <c r="AG80" s="2"/>
    </row>
    <row r="81" spans="1:33" s="5" customFormat="1" ht="15" hidden="1" customHeight="1" outlineLevel="1" x14ac:dyDescent="0.25">
      <c r="A81" s="107"/>
      <c r="B81" s="13"/>
      <c r="C81" s="13"/>
      <c r="D81" s="64">
        <f>IF(ISNA(VLOOKUP($C81,ИД!$A$2:$D$11,2,0)),0,VLOOKUP($C81,ИД!$A$2:$D$11,2,0))</f>
        <v>0</v>
      </c>
      <c r="E81" s="64">
        <f>IF(ISNA(VLOOKUP($C81,ИД!$A$2:$D$11,2,0)),0,VLOOKUP($C81,ИД!$A$2:$D$11,3,0))</f>
        <v>0</v>
      </c>
      <c r="F81" s="64">
        <f>IF(ISNA(VLOOKUP($C81,ИД!$A$2:$D$11,2,0)),0,VLOOKUP($C81,ИД!$A$2:$D$11,4,0))</f>
        <v>0</v>
      </c>
      <c r="G81" s="11">
        <v>10</v>
      </c>
      <c r="H81" s="73"/>
      <c r="I81" s="73"/>
      <c r="J81" s="73"/>
      <c r="K81" s="14"/>
      <c r="L81" s="71">
        <f t="shared" si="27"/>
        <v>0</v>
      </c>
      <c r="M81" s="108">
        <f t="shared" si="15"/>
        <v>0</v>
      </c>
      <c r="N81" s="89">
        <f t="shared" si="28"/>
        <v>0</v>
      </c>
      <c r="O81" s="65">
        <f>IF(ISNA(VLOOKUP($C81,ИД!$A$2:$I$11,8,0)),0,VLOOKUP($C81,ИД!$A$2:$I$11,8,0))</f>
        <v>0</v>
      </c>
      <c r="P81" s="66">
        <f>IF(ISNA(VLOOKUP($C81,ИД!$A$2:$I$11,9,0)),0,VLOOKUP($C81,ИД!$A$2:$I$11,9,0))</f>
        <v>0</v>
      </c>
      <c r="Q81" s="66">
        <f t="shared" si="16"/>
        <v>0</v>
      </c>
      <c r="R81" s="72">
        <f t="shared" si="17"/>
        <v>0</v>
      </c>
      <c r="S81" s="72">
        <f t="shared" si="18"/>
        <v>0</v>
      </c>
      <c r="T81" s="90">
        <f t="shared" si="19"/>
        <v>0</v>
      </c>
      <c r="U81" s="97">
        <f>IF(ISNA(VLOOKUP($C81,ИД!$A$2:$G$11,7,0)),0,VLOOKUP($C81,ИД!$A$2:$G$11,7,0))</f>
        <v>0</v>
      </c>
      <c r="V81" s="8">
        <f t="shared" si="20"/>
        <v>0</v>
      </c>
      <c r="W81" s="8">
        <f t="shared" ref="W81:W145" si="30">IF(ISERROR(V81/T81),0,V81/T81)</f>
        <v>0</v>
      </c>
      <c r="X81" s="98">
        <f>IF(ISNA(VLOOKUP($C81,ИД!$A$2:$J$11,10,0)),0,VLOOKUP($C81,ИД!$A$2:$J$11,10,0))</f>
        <v>0</v>
      </c>
      <c r="Y81" s="101">
        <f>IF(ISNA(VLOOKUP($C81,ИД!$A$2:$F$11,6,0)),0,VLOOKUP($C81,ИД!$A$2:$F$11,6,0))</f>
        <v>0</v>
      </c>
      <c r="Z81" s="34">
        <f t="shared" si="29"/>
        <v>0</v>
      </c>
      <c r="AA81" s="34">
        <f t="shared" ref="AA81:AA145" si="31">IF(ISERROR(Z81/T81),0,Z81/T81)</f>
        <v>0</v>
      </c>
      <c r="AB81" s="102">
        <f>IF(ISNA(VLOOKUP($C81,ИД!$A$2:$E$11,5,0)),0,VLOOKUP($C81,ИД!$A$2:$E$11,5,0))</f>
        <v>0</v>
      </c>
      <c r="AC81" s="6"/>
      <c r="AD81" s="15"/>
      <c r="AE81" s="12"/>
      <c r="AF81" s="12"/>
      <c r="AG81" s="2"/>
    </row>
    <row r="82" spans="1:33" s="5" customFormat="1" ht="15" hidden="1" customHeight="1" outlineLevel="1" x14ac:dyDescent="0.25">
      <c r="A82" s="107"/>
      <c r="B82" s="13"/>
      <c r="C82" s="13"/>
      <c r="D82" s="64">
        <f>IF(ISNA(VLOOKUP($C82,ИД!$A$2:$D$11,2,0)),0,VLOOKUP($C82,ИД!$A$2:$D$11,2,0))</f>
        <v>0</v>
      </c>
      <c r="E82" s="64">
        <f>IF(ISNA(VLOOKUP($C82,ИД!$A$2:$D$11,2,0)),0,VLOOKUP($C82,ИД!$A$2:$D$11,3,0))</f>
        <v>0</v>
      </c>
      <c r="F82" s="64">
        <f>IF(ISNA(VLOOKUP($C82,ИД!$A$2:$D$11,2,0)),0,VLOOKUP($C82,ИД!$A$2:$D$11,4,0))</f>
        <v>0</v>
      </c>
      <c r="G82" s="11">
        <v>10</v>
      </c>
      <c r="H82" s="73"/>
      <c r="I82" s="73"/>
      <c r="J82" s="73"/>
      <c r="K82" s="14"/>
      <c r="L82" s="71">
        <f t="shared" si="27"/>
        <v>0</v>
      </c>
      <c r="M82" s="108">
        <f t="shared" si="15"/>
        <v>0</v>
      </c>
      <c r="N82" s="89">
        <f t="shared" si="28"/>
        <v>0</v>
      </c>
      <c r="O82" s="65">
        <f>IF(ISNA(VLOOKUP($C82,ИД!$A$2:$I$11,8,0)),0,VLOOKUP($C82,ИД!$A$2:$I$11,8,0))</f>
        <v>0</v>
      </c>
      <c r="P82" s="66">
        <f>IF(ISNA(VLOOKUP($C82,ИД!$A$2:$I$11,9,0)),0,VLOOKUP($C82,ИД!$A$2:$I$11,9,0))</f>
        <v>0</v>
      </c>
      <c r="Q82" s="66">
        <f t="shared" si="16"/>
        <v>0</v>
      </c>
      <c r="R82" s="72">
        <f t="shared" si="17"/>
        <v>0</v>
      </c>
      <c r="S82" s="72">
        <f t="shared" si="18"/>
        <v>0</v>
      </c>
      <c r="T82" s="90">
        <f t="shared" si="19"/>
        <v>0</v>
      </c>
      <c r="U82" s="97">
        <f>IF(ISNA(VLOOKUP($C82,ИД!$A$2:$G$11,7,0)),0,VLOOKUP($C82,ИД!$A$2:$G$11,7,0))</f>
        <v>0</v>
      </c>
      <c r="V82" s="8">
        <f t="shared" si="20"/>
        <v>0</v>
      </c>
      <c r="W82" s="8">
        <f t="shared" si="30"/>
        <v>0</v>
      </c>
      <c r="X82" s="98">
        <f>IF(ISNA(VLOOKUP($C82,ИД!$A$2:$J$11,10,0)),0,VLOOKUP($C82,ИД!$A$2:$J$11,10,0))</f>
        <v>0</v>
      </c>
      <c r="Y82" s="101">
        <f>IF(ISNA(VLOOKUP($C82,ИД!$A$2:$F$11,6,0)),0,VLOOKUP($C82,ИД!$A$2:$F$11,6,0))</f>
        <v>0</v>
      </c>
      <c r="Z82" s="34">
        <f t="shared" si="29"/>
        <v>0</v>
      </c>
      <c r="AA82" s="34">
        <f t="shared" si="31"/>
        <v>0</v>
      </c>
      <c r="AB82" s="102">
        <f>IF(ISNA(VLOOKUP($C82,ИД!$A$2:$E$11,5,0)),0,VLOOKUP($C82,ИД!$A$2:$E$11,5,0))</f>
        <v>0</v>
      </c>
      <c r="AC82" s="6"/>
      <c r="AD82" s="15"/>
      <c r="AE82" s="12"/>
      <c r="AF82" s="12"/>
      <c r="AG82" s="2"/>
    </row>
    <row r="83" spans="1:33" s="5" customFormat="1" ht="15" hidden="1" customHeight="1" outlineLevel="1" x14ac:dyDescent="0.25">
      <c r="A83" s="107"/>
      <c r="B83" s="13"/>
      <c r="C83" s="13"/>
      <c r="D83" s="64">
        <f>IF(ISNA(VLOOKUP($C83,ИД!$A$2:$D$11,2,0)),0,VLOOKUP($C83,ИД!$A$2:$D$11,2,0))</f>
        <v>0</v>
      </c>
      <c r="E83" s="64">
        <f>IF(ISNA(VLOOKUP($C83,ИД!$A$2:$D$11,2,0)),0,VLOOKUP($C83,ИД!$A$2:$D$11,3,0))</f>
        <v>0</v>
      </c>
      <c r="F83" s="64">
        <f>IF(ISNA(VLOOKUP($C83,ИД!$A$2:$D$11,2,0)),0,VLOOKUP($C83,ИД!$A$2:$D$11,4,0))</f>
        <v>0</v>
      </c>
      <c r="G83" s="11">
        <v>11</v>
      </c>
      <c r="H83" s="73"/>
      <c r="I83" s="73"/>
      <c r="J83" s="73"/>
      <c r="K83" s="14"/>
      <c r="L83" s="71">
        <f t="shared" si="27"/>
        <v>0</v>
      </c>
      <c r="M83" s="108">
        <f t="shared" si="15"/>
        <v>0</v>
      </c>
      <c r="N83" s="89">
        <f t="shared" si="28"/>
        <v>0</v>
      </c>
      <c r="O83" s="65">
        <f>IF(ISNA(VLOOKUP($C83,ИД!$A$2:$I$11,8,0)),0,VLOOKUP($C83,ИД!$A$2:$I$11,8,0))</f>
        <v>0</v>
      </c>
      <c r="P83" s="66">
        <f>IF(ISNA(VLOOKUP($C83,ИД!$A$2:$I$11,9,0)),0,VLOOKUP($C83,ИД!$A$2:$I$11,9,0))</f>
        <v>0</v>
      </c>
      <c r="Q83" s="66">
        <f t="shared" si="16"/>
        <v>0</v>
      </c>
      <c r="R83" s="72">
        <f t="shared" si="17"/>
        <v>0</v>
      </c>
      <c r="S83" s="72">
        <f t="shared" si="18"/>
        <v>0</v>
      </c>
      <c r="T83" s="90">
        <f t="shared" si="19"/>
        <v>0</v>
      </c>
      <c r="U83" s="97">
        <f>IF(ISNA(VLOOKUP($C83,ИД!$A$2:$G$11,7,0)),0,VLOOKUP($C83,ИД!$A$2:$G$11,7,0))</f>
        <v>0</v>
      </c>
      <c r="V83" s="8">
        <f t="shared" si="20"/>
        <v>0</v>
      </c>
      <c r="W83" s="8">
        <f t="shared" si="30"/>
        <v>0</v>
      </c>
      <c r="X83" s="98">
        <f>IF(ISNA(VLOOKUP($C83,ИД!$A$2:$J$11,10,0)),0,VLOOKUP($C83,ИД!$A$2:$J$11,10,0))</f>
        <v>0</v>
      </c>
      <c r="Y83" s="101">
        <f>IF(ISNA(VLOOKUP($C83,ИД!$A$2:$F$11,6,0)),0,VLOOKUP($C83,ИД!$A$2:$F$11,6,0))</f>
        <v>0</v>
      </c>
      <c r="Z83" s="34">
        <f t="shared" si="29"/>
        <v>0</v>
      </c>
      <c r="AA83" s="34">
        <f t="shared" si="31"/>
        <v>0</v>
      </c>
      <c r="AB83" s="102">
        <f>IF(ISNA(VLOOKUP($C83,ИД!$A$2:$E$11,5,0)),0,VLOOKUP($C83,ИД!$A$2:$E$11,5,0))</f>
        <v>0</v>
      </c>
      <c r="AC83" s="6"/>
      <c r="AD83" s="15"/>
      <c r="AE83" s="12"/>
      <c r="AF83" s="12"/>
      <c r="AG83" s="2"/>
    </row>
    <row r="84" spans="1:33" s="5" customFormat="1" ht="15" hidden="1" customHeight="1" outlineLevel="1" x14ac:dyDescent="0.25">
      <c r="A84" s="107"/>
      <c r="B84" s="13"/>
      <c r="C84" s="13"/>
      <c r="D84" s="64">
        <f>IF(ISNA(VLOOKUP($C84,ИД!$A$2:$D$11,2,0)),0,VLOOKUP($C84,ИД!$A$2:$D$11,2,0))</f>
        <v>0</v>
      </c>
      <c r="E84" s="64">
        <f>IF(ISNA(VLOOKUP($C84,ИД!$A$2:$D$11,2,0)),0,VLOOKUP($C84,ИД!$A$2:$D$11,3,0))</f>
        <v>0</v>
      </c>
      <c r="F84" s="64">
        <f>IF(ISNA(VLOOKUP($C84,ИД!$A$2:$D$11,2,0)),0,VLOOKUP($C84,ИД!$A$2:$D$11,4,0))</f>
        <v>0</v>
      </c>
      <c r="G84" s="11">
        <v>12</v>
      </c>
      <c r="H84" s="73"/>
      <c r="I84" s="73"/>
      <c r="J84" s="73"/>
      <c r="K84" s="14"/>
      <c r="L84" s="71">
        <f t="shared" si="27"/>
        <v>0</v>
      </c>
      <c r="M84" s="108">
        <f t="shared" si="15"/>
        <v>0</v>
      </c>
      <c r="N84" s="89">
        <f t="shared" si="28"/>
        <v>0</v>
      </c>
      <c r="O84" s="65">
        <f>IF(ISNA(VLOOKUP($C84,ИД!$A$2:$I$11,8,0)),0,VLOOKUP($C84,ИД!$A$2:$I$11,8,0))</f>
        <v>0</v>
      </c>
      <c r="P84" s="66">
        <f>IF(ISNA(VLOOKUP($C84,ИД!$A$2:$I$11,9,0)),0,VLOOKUP($C84,ИД!$A$2:$I$11,9,0))</f>
        <v>0</v>
      </c>
      <c r="Q84" s="66">
        <f t="shared" si="16"/>
        <v>0</v>
      </c>
      <c r="R84" s="72">
        <f t="shared" si="17"/>
        <v>0</v>
      </c>
      <c r="S84" s="72">
        <f t="shared" si="18"/>
        <v>0</v>
      </c>
      <c r="T84" s="90">
        <f t="shared" si="19"/>
        <v>0</v>
      </c>
      <c r="U84" s="97">
        <f>IF(ISNA(VLOOKUP($C84,ИД!$A$2:$G$11,7,0)),0,VLOOKUP($C84,ИД!$A$2:$G$11,7,0))</f>
        <v>0</v>
      </c>
      <c r="V84" s="8">
        <f t="shared" si="20"/>
        <v>0</v>
      </c>
      <c r="W84" s="8">
        <f t="shared" si="30"/>
        <v>0</v>
      </c>
      <c r="X84" s="98">
        <f>IF(ISNA(VLOOKUP($C84,ИД!$A$2:$J$11,10,0)),0,VLOOKUP($C84,ИД!$A$2:$J$11,10,0))</f>
        <v>0</v>
      </c>
      <c r="Y84" s="101">
        <f>IF(ISNA(VLOOKUP($C84,ИД!$A$2:$F$11,6,0)),0,VLOOKUP($C84,ИД!$A$2:$F$11,6,0))</f>
        <v>0</v>
      </c>
      <c r="Z84" s="34">
        <f t="shared" si="29"/>
        <v>0</v>
      </c>
      <c r="AA84" s="34">
        <f t="shared" si="31"/>
        <v>0</v>
      </c>
      <c r="AB84" s="102">
        <f>IF(ISNA(VLOOKUP($C84,ИД!$A$2:$E$11,5,0)),0,VLOOKUP($C84,ИД!$A$2:$E$11,5,0))</f>
        <v>0</v>
      </c>
      <c r="AC84" s="6"/>
      <c r="AD84" s="15"/>
      <c r="AE84" s="12"/>
      <c r="AF84" s="12"/>
      <c r="AG84" s="2"/>
    </row>
    <row r="85" spans="1:33" s="5" customFormat="1" ht="15" hidden="1" customHeight="1" outlineLevel="1" x14ac:dyDescent="0.25">
      <c r="A85" s="107"/>
      <c r="B85" s="13"/>
      <c r="C85" s="13"/>
      <c r="D85" s="64">
        <f>IF(ISNA(VLOOKUP($C85,ИД!$A$2:$D$11,2,0)),0,VLOOKUP($C85,ИД!$A$2:$D$11,2,0))</f>
        <v>0</v>
      </c>
      <c r="E85" s="64">
        <f>IF(ISNA(VLOOKUP($C85,ИД!$A$2:$D$11,2,0)),0,VLOOKUP($C85,ИД!$A$2:$D$11,3,0))</f>
        <v>0</v>
      </c>
      <c r="F85" s="64">
        <f>IF(ISNA(VLOOKUP($C85,ИД!$A$2:$D$11,2,0)),0,VLOOKUP($C85,ИД!$A$2:$D$11,4,0))</f>
        <v>0</v>
      </c>
      <c r="G85" s="11">
        <v>13</v>
      </c>
      <c r="H85" s="73"/>
      <c r="I85" s="73"/>
      <c r="J85" s="73"/>
      <c r="K85" s="14"/>
      <c r="L85" s="71">
        <f t="shared" si="27"/>
        <v>0</v>
      </c>
      <c r="M85" s="108">
        <f t="shared" si="15"/>
        <v>0</v>
      </c>
      <c r="N85" s="89">
        <f t="shared" si="28"/>
        <v>0</v>
      </c>
      <c r="O85" s="65">
        <f>IF(ISNA(VLOOKUP($C85,ИД!$A$2:$I$11,8,0)),0,VLOOKUP($C85,ИД!$A$2:$I$11,8,0))</f>
        <v>0</v>
      </c>
      <c r="P85" s="66">
        <f>IF(ISNA(VLOOKUP($C85,ИД!$A$2:$I$11,9,0)),0,VLOOKUP($C85,ИД!$A$2:$I$11,9,0))</f>
        <v>0</v>
      </c>
      <c r="Q85" s="66">
        <f t="shared" si="16"/>
        <v>0</v>
      </c>
      <c r="R85" s="72">
        <f t="shared" si="17"/>
        <v>0</v>
      </c>
      <c r="S85" s="72">
        <f t="shared" si="18"/>
        <v>0</v>
      </c>
      <c r="T85" s="90">
        <f t="shared" si="19"/>
        <v>0</v>
      </c>
      <c r="U85" s="97">
        <f>IF(ISNA(VLOOKUP($C85,ИД!$A$2:$G$11,7,0)),0,VLOOKUP($C85,ИД!$A$2:$G$11,7,0))</f>
        <v>0</v>
      </c>
      <c r="V85" s="8">
        <f t="shared" si="20"/>
        <v>0</v>
      </c>
      <c r="W85" s="8">
        <f t="shared" si="30"/>
        <v>0</v>
      </c>
      <c r="X85" s="98">
        <f>IF(ISNA(VLOOKUP($C85,ИД!$A$2:$J$11,10,0)),0,VLOOKUP($C85,ИД!$A$2:$J$11,10,0))</f>
        <v>0</v>
      </c>
      <c r="Y85" s="101">
        <f>IF(ISNA(VLOOKUP($C85,ИД!$A$2:$F$11,6,0)),0,VLOOKUP($C85,ИД!$A$2:$F$11,6,0))</f>
        <v>0</v>
      </c>
      <c r="Z85" s="34">
        <f t="shared" si="29"/>
        <v>0</v>
      </c>
      <c r="AA85" s="34">
        <f t="shared" si="31"/>
        <v>0</v>
      </c>
      <c r="AB85" s="102">
        <f>IF(ISNA(VLOOKUP($C85,ИД!$A$2:$E$11,5,0)),0,VLOOKUP($C85,ИД!$A$2:$E$11,5,0))</f>
        <v>0</v>
      </c>
      <c r="AC85" s="6"/>
      <c r="AD85" s="15"/>
      <c r="AE85" s="12"/>
      <c r="AF85" s="12"/>
      <c r="AG85" s="2"/>
    </row>
    <row r="86" spans="1:33" s="5" customFormat="1" ht="15" hidden="1" customHeight="1" outlineLevel="1" x14ac:dyDescent="0.25">
      <c r="A86" s="107"/>
      <c r="B86" s="13"/>
      <c r="C86" s="13"/>
      <c r="D86" s="64">
        <f>IF(ISNA(VLOOKUP($C86,ИД!$A$2:$D$11,2,0)),0,VLOOKUP($C86,ИД!$A$2:$D$11,2,0))</f>
        <v>0</v>
      </c>
      <c r="E86" s="64">
        <f>IF(ISNA(VLOOKUP($C86,ИД!$A$2:$D$11,2,0)),0,VLOOKUP($C86,ИД!$A$2:$D$11,3,0))</f>
        <v>0</v>
      </c>
      <c r="F86" s="64">
        <f>IF(ISNA(VLOOKUP($C86,ИД!$A$2:$D$11,2,0)),0,VLOOKUP($C86,ИД!$A$2:$D$11,4,0))</f>
        <v>0</v>
      </c>
      <c r="G86" s="11">
        <v>14</v>
      </c>
      <c r="H86" s="73"/>
      <c r="I86" s="73"/>
      <c r="J86" s="73"/>
      <c r="K86" s="14"/>
      <c r="L86" s="71">
        <f t="shared" si="27"/>
        <v>0</v>
      </c>
      <c r="M86" s="108">
        <f t="shared" si="15"/>
        <v>0</v>
      </c>
      <c r="N86" s="89">
        <f t="shared" si="28"/>
        <v>0</v>
      </c>
      <c r="O86" s="65">
        <f>IF(ISNA(VLOOKUP($C86,ИД!$A$2:$I$11,8,0)),0,VLOOKUP($C86,ИД!$A$2:$I$11,8,0))</f>
        <v>0</v>
      </c>
      <c r="P86" s="66">
        <f>IF(ISNA(VLOOKUP($C86,ИД!$A$2:$I$11,9,0)),0,VLOOKUP($C86,ИД!$A$2:$I$11,9,0))</f>
        <v>0</v>
      </c>
      <c r="Q86" s="66">
        <f t="shared" si="16"/>
        <v>0</v>
      </c>
      <c r="R86" s="72">
        <f t="shared" si="17"/>
        <v>0</v>
      </c>
      <c r="S86" s="72">
        <f t="shared" si="18"/>
        <v>0</v>
      </c>
      <c r="T86" s="90">
        <f t="shared" si="19"/>
        <v>0</v>
      </c>
      <c r="U86" s="97">
        <f>IF(ISNA(VLOOKUP($C86,ИД!$A$2:$G$11,7,0)),0,VLOOKUP($C86,ИД!$A$2:$G$11,7,0))</f>
        <v>0</v>
      </c>
      <c r="V86" s="8">
        <f t="shared" si="20"/>
        <v>0</v>
      </c>
      <c r="W86" s="8">
        <f t="shared" si="30"/>
        <v>0</v>
      </c>
      <c r="X86" s="98">
        <f>IF(ISNA(VLOOKUP($C86,ИД!$A$2:$J$11,10,0)),0,VLOOKUP($C86,ИД!$A$2:$J$11,10,0))</f>
        <v>0</v>
      </c>
      <c r="Y86" s="101">
        <f>IF(ISNA(VLOOKUP($C86,ИД!$A$2:$F$11,6,0)),0,VLOOKUP($C86,ИД!$A$2:$F$11,6,0))</f>
        <v>0</v>
      </c>
      <c r="Z86" s="34">
        <f t="shared" si="29"/>
        <v>0</v>
      </c>
      <c r="AA86" s="34">
        <f t="shared" si="31"/>
        <v>0</v>
      </c>
      <c r="AB86" s="102">
        <f>IF(ISNA(VLOOKUP($C86,ИД!$A$2:$E$11,5,0)),0,VLOOKUP($C86,ИД!$A$2:$E$11,5,0))</f>
        <v>0</v>
      </c>
      <c r="AC86" s="6"/>
      <c r="AD86" s="15"/>
      <c r="AE86" s="12"/>
      <c r="AF86" s="12"/>
      <c r="AG86" s="2"/>
    </row>
    <row r="87" spans="1:33" s="5" customFormat="1" ht="15" customHeight="1" collapsed="1" x14ac:dyDescent="0.25">
      <c r="A87" s="107"/>
      <c r="B87" s="13"/>
      <c r="C87" s="13"/>
      <c r="D87" s="64">
        <f>IF(ISNA(VLOOKUP($C87,ИД!$A$2:$D$11,2,0)),0,VLOOKUP($C87,ИД!$A$2:$D$11,2,0))</f>
        <v>0</v>
      </c>
      <c r="E87" s="64">
        <f>IF(ISNA(VLOOKUP($C87,ИД!$A$2:$D$11,2,0)),0,VLOOKUP($C87,ИД!$A$2:$D$11,3,0))</f>
        <v>0</v>
      </c>
      <c r="F87" s="64">
        <f>IF(ISNA(VLOOKUP($C87,ИД!$A$2:$D$11,2,0)),0,VLOOKUP($C87,ИД!$A$2:$D$11,4,0))</f>
        <v>0</v>
      </c>
      <c r="G87" s="11">
        <v>15</v>
      </c>
      <c r="H87" s="73"/>
      <c r="I87" s="73"/>
      <c r="J87" s="73"/>
      <c r="K87" s="14"/>
      <c r="L87" s="71">
        <f t="shared" si="27"/>
        <v>0</v>
      </c>
      <c r="M87" s="108">
        <f t="shared" si="15"/>
        <v>0</v>
      </c>
      <c r="N87" s="89">
        <f t="shared" si="28"/>
        <v>0</v>
      </c>
      <c r="O87" s="65">
        <f>IF(ISNA(VLOOKUP($C87,ИД!$A$2:$I$11,8,0)),0,VLOOKUP($C87,ИД!$A$2:$I$11,8,0))</f>
        <v>0</v>
      </c>
      <c r="P87" s="66">
        <f>IF(ISNA(VLOOKUP($C87,ИД!$A$2:$I$11,9,0)),0,VLOOKUP($C87,ИД!$A$2:$I$11,9,0))</f>
        <v>0</v>
      </c>
      <c r="Q87" s="66">
        <f t="shared" si="16"/>
        <v>0</v>
      </c>
      <c r="R87" s="72">
        <f t="shared" si="17"/>
        <v>0</v>
      </c>
      <c r="S87" s="72">
        <f t="shared" si="18"/>
        <v>0</v>
      </c>
      <c r="T87" s="90">
        <f t="shared" si="19"/>
        <v>0</v>
      </c>
      <c r="U87" s="97">
        <f>IF(ISNA(VLOOKUP($C87,ИД!$A$2:$G$11,7,0)),0,VLOOKUP($C87,ИД!$A$2:$G$11,7,0))</f>
        <v>0</v>
      </c>
      <c r="V87" s="8">
        <f t="shared" si="20"/>
        <v>0</v>
      </c>
      <c r="W87" s="8">
        <f t="shared" si="30"/>
        <v>0</v>
      </c>
      <c r="X87" s="98">
        <f>IF(ISNA(VLOOKUP($C87,ИД!$A$2:$J$11,10,0)),0,VLOOKUP($C87,ИД!$A$2:$J$11,10,0))</f>
        <v>0</v>
      </c>
      <c r="Y87" s="101">
        <f>IF(ISNA(VLOOKUP($C87,ИД!$A$2:$F$11,6,0)),0,VLOOKUP($C87,ИД!$A$2:$F$11,6,0))</f>
        <v>0</v>
      </c>
      <c r="Z87" s="34">
        <f t="shared" si="29"/>
        <v>0</v>
      </c>
      <c r="AA87" s="34">
        <f t="shared" si="31"/>
        <v>0</v>
      </c>
      <c r="AB87" s="102">
        <f>IF(ISNA(VLOOKUP($C87,ИД!$A$2:$E$11,5,0)),0,VLOOKUP($C87,ИД!$A$2:$E$11,5,0))</f>
        <v>0</v>
      </c>
      <c r="AC87" s="6"/>
      <c r="AD87" s="15"/>
      <c r="AE87" s="12"/>
      <c r="AF87" s="12"/>
      <c r="AG87" s="2"/>
    </row>
    <row r="88" spans="1:33" s="5" customFormat="1" ht="15" hidden="1" customHeight="1" outlineLevel="1" x14ac:dyDescent="0.25">
      <c r="A88" s="107"/>
      <c r="B88" s="13"/>
      <c r="C88" s="13"/>
      <c r="D88" s="64">
        <f>IF(ISNA(VLOOKUP($C88,ИД!$A$2:$D$11,2,0)),0,VLOOKUP($C88,ИД!$A$2:$D$11,2,0))</f>
        <v>0</v>
      </c>
      <c r="E88" s="64">
        <f>IF(ISNA(VLOOKUP($C88,ИД!$A$2:$D$11,2,0)),0,VLOOKUP($C88,ИД!$A$2:$D$11,3,0))</f>
        <v>0</v>
      </c>
      <c r="F88" s="64">
        <f>IF(ISNA(VLOOKUP($C88,ИД!$A$2:$D$11,2,0)),0,VLOOKUP($C88,ИД!$A$2:$D$11,4,0))</f>
        <v>0</v>
      </c>
      <c r="G88" s="11">
        <v>16</v>
      </c>
      <c r="H88" s="73"/>
      <c r="I88" s="73"/>
      <c r="J88" s="73"/>
      <c r="K88" s="14"/>
      <c r="L88" s="71">
        <f t="shared" si="27"/>
        <v>0</v>
      </c>
      <c r="M88" s="108">
        <f t="shared" si="15"/>
        <v>0</v>
      </c>
      <c r="N88" s="89">
        <f t="shared" si="28"/>
        <v>0</v>
      </c>
      <c r="O88" s="65">
        <f>IF(ISNA(VLOOKUP($C88,ИД!$A$2:$I$11,8,0)),0,VLOOKUP($C88,ИД!$A$2:$I$11,8,0))</f>
        <v>0</v>
      </c>
      <c r="P88" s="66">
        <f>IF(ISNA(VLOOKUP($C88,ИД!$A$2:$I$11,9,0)),0,VLOOKUP($C88,ИД!$A$2:$I$11,9,0))</f>
        <v>0</v>
      </c>
      <c r="Q88" s="66">
        <f t="shared" si="16"/>
        <v>0</v>
      </c>
      <c r="R88" s="72">
        <f t="shared" si="17"/>
        <v>0</v>
      </c>
      <c r="S88" s="72">
        <f t="shared" si="18"/>
        <v>0</v>
      </c>
      <c r="T88" s="90">
        <f t="shared" si="19"/>
        <v>0</v>
      </c>
      <c r="U88" s="97">
        <f>IF(ISNA(VLOOKUP($C88,ИД!$A$2:$G$11,7,0)),0,VLOOKUP($C88,ИД!$A$2:$G$11,7,0))</f>
        <v>0</v>
      </c>
      <c r="V88" s="8">
        <f t="shared" si="20"/>
        <v>0</v>
      </c>
      <c r="W88" s="8">
        <f t="shared" si="30"/>
        <v>0</v>
      </c>
      <c r="X88" s="98">
        <f>IF(ISNA(VLOOKUP($C88,ИД!$A$2:$J$11,10,0)),0,VLOOKUP($C88,ИД!$A$2:$J$11,10,0))</f>
        <v>0</v>
      </c>
      <c r="Y88" s="101">
        <f>IF(ISNA(VLOOKUP($C88,ИД!$A$2:$F$11,6,0)),0,VLOOKUP($C88,ИД!$A$2:$F$11,6,0))</f>
        <v>0</v>
      </c>
      <c r="Z88" s="34">
        <f t="shared" si="29"/>
        <v>0</v>
      </c>
      <c r="AA88" s="34">
        <f t="shared" si="31"/>
        <v>0</v>
      </c>
      <c r="AB88" s="102">
        <f>IF(ISNA(VLOOKUP($C88,ИД!$A$2:$E$11,5,0)),0,VLOOKUP($C88,ИД!$A$2:$E$11,5,0))</f>
        <v>0</v>
      </c>
      <c r="AC88" s="6"/>
      <c r="AD88" s="15"/>
      <c r="AE88" s="12"/>
      <c r="AF88" s="12"/>
      <c r="AG88" s="2"/>
    </row>
    <row r="89" spans="1:33" s="5" customFormat="1" ht="15" hidden="1" customHeight="1" outlineLevel="1" x14ac:dyDescent="0.25">
      <c r="A89" s="107"/>
      <c r="B89" s="13"/>
      <c r="C89" s="13"/>
      <c r="D89" s="64">
        <f>IF(ISNA(VLOOKUP($C89,ИД!$A$2:$D$11,2,0)),0,VLOOKUP($C89,ИД!$A$2:$D$11,2,0))</f>
        <v>0</v>
      </c>
      <c r="E89" s="64">
        <f>IF(ISNA(VLOOKUP($C89,ИД!$A$2:$D$11,2,0)),0,VLOOKUP($C89,ИД!$A$2:$D$11,3,0))</f>
        <v>0</v>
      </c>
      <c r="F89" s="64">
        <f>IF(ISNA(VLOOKUP($C89,ИД!$A$2:$D$11,2,0)),0,VLOOKUP($C89,ИД!$A$2:$D$11,4,0))</f>
        <v>0</v>
      </c>
      <c r="G89" s="11">
        <v>17</v>
      </c>
      <c r="H89" s="73"/>
      <c r="I89" s="73"/>
      <c r="J89" s="73"/>
      <c r="K89" s="14"/>
      <c r="L89" s="71">
        <f t="shared" si="27"/>
        <v>0</v>
      </c>
      <c r="M89" s="108">
        <f t="shared" si="15"/>
        <v>0</v>
      </c>
      <c r="N89" s="89">
        <f t="shared" si="28"/>
        <v>0</v>
      </c>
      <c r="O89" s="65">
        <f>IF(ISNA(VLOOKUP($C89,ИД!$A$2:$I$11,8,0)),0,VLOOKUP($C89,ИД!$A$2:$I$11,8,0))</f>
        <v>0</v>
      </c>
      <c r="P89" s="66">
        <f>IF(ISNA(VLOOKUP($C89,ИД!$A$2:$I$11,9,0)),0,VLOOKUP($C89,ИД!$A$2:$I$11,9,0))</f>
        <v>0</v>
      </c>
      <c r="Q89" s="66">
        <f t="shared" si="16"/>
        <v>0</v>
      </c>
      <c r="R89" s="72">
        <f t="shared" si="17"/>
        <v>0</v>
      </c>
      <c r="S89" s="72">
        <f t="shared" si="18"/>
        <v>0</v>
      </c>
      <c r="T89" s="90">
        <f t="shared" si="19"/>
        <v>0</v>
      </c>
      <c r="U89" s="97">
        <f>IF(ISNA(VLOOKUP($C89,ИД!$A$2:$G$11,7,0)),0,VLOOKUP($C89,ИД!$A$2:$G$11,7,0))</f>
        <v>0</v>
      </c>
      <c r="V89" s="8">
        <f t="shared" si="20"/>
        <v>0</v>
      </c>
      <c r="W89" s="8">
        <f t="shared" si="30"/>
        <v>0</v>
      </c>
      <c r="X89" s="98">
        <f>IF(ISNA(VLOOKUP($C89,ИД!$A$2:$J$11,10,0)),0,VLOOKUP($C89,ИД!$A$2:$J$11,10,0))</f>
        <v>0</v>
      </c>
      <c r="Y89" s="101">
        <f>IF(ISNA(VLOOKUP($C89,ИД!$A$2:$F$11,6,0)),0,VLOOKUP($C89,ИД!$A$2:$F$11,6,0))</f>
        <v>0</v>
      </c>
      <c r="Z89" s="34">
        <f t="shared" si="29"/>
        <v>0</v>
      </c>
      <c r="AA89" s="34">
        <f t="shared" si="31"/>
        <v>0</v>
      </c>
      <c r="AB89" s="102">
        <f>IF(ISNA(VLOOKUP($C89,ИД!$A$2:$E$11,5,0)),0,VLOOKUP($C89,ИД!$A$2:$E$11,5,0))</f>
        <v>0</v>
      </c>
      <c r="AC89" s="6"/>
      <c r="AD89" s="15"/>
      <c r="AE89" s="12"/>
      <c r="AF89" s="12"/>
      <c r="AG89" s="2"/>
    </row>
    <row r="90" spans="1:33" s="5" customFormat="1" ht="15" hidden="1" customHeight="1" outlineLevel="1" x14ac:dyDescent="0.25">
      <c r="A90" s="107"/>
      <c r="B90" s="13"/>
      <c r="C90" s="13"/>
      <c r="D90" s="64">
        <f>IF(ISNA(VLOOKUP($C90,ИД!$A$2:$D$11,2,0)),0,VLOOKUP($C90,ИД!$A$2:$D$11,2,0))</f>
        <v>0</v>
      </c>
      <c r="E90" s="64">
        <f>IF(ISNA(VLOOKUP($C90,ИД!$A$2:$D$11,2,0)),0,VLOOKUP($C90,ИД!$A$2:$D$11,3,0))</f>
        <v>0</v>
      </c>
      <c r="F90" s="64">
        <f>IF(ISNA(VLOOKUP($C90,ИД!$A$2:$D$11,2,0)),0,VLOOKUP($C90,ИД!$A$2:$D$11,4,0))</f>
        <v>0</v>
      </c>
      <c r="G90" s="11">
        <v>18</v>
      </c>
      <c r="H90" s="73"/>
      <c r="I90" s="73"/>
      <c r="J90" s="73"/>
      <c r="K90" s="14"/>
      <c r="L90" s="71">
        <f t="shared" si="27"/>
        <v>0</v>
      </c>
      <c r="M90" s="108">
        <f t="shared" si="15"/>
        <v>0</v>
      </c>
      <c r="N90" s="89">
        <f t="shared" si="28"/>
        <v>0</v>
      </c>
      <c r="O90" s="65">
        <f>IF(ISNA(VLOOKUP($C90,ИД!$A$2:$I$11,8,0)),0,VLOOKUP($C90,ИД!$A$2:$I$11,8,0))</f>
        <v>0</v>
      </c>
      <c r="P90" s="66">
        <f>IF(ISNA(VLOOKUP($C90,ИД!$A$2:$I$11,9,0)),0,VLOOKUP($C90,ИД!$A$2:$I$11,9,0))</f>
        <v>0</v>
      </c>
      <c r="Q90" s="66">
        <f t="shared" si="16"/>
        <v>0</v>
      </c>
      <c r="R90" s="72">
        <f t="shared" si="17"/>
        <v>0</v>
      </c>
      <c r="S90" s="72">
        <f t="shared" si="18"/>
        <v>0</v>
      </c>
      <c r="T90" s="90">
        <f t="shared" si="19"/>
        <v>0</v>
      </c>
      <c r="U90" s="97">
        <f>IF(ISNA(VLOOKUP($C90,ИД!$A$2:$G$11,7,0)),0,VLOOKUP($C90,ИД!$A$2:$G$11,7,0))</f>
        <v>0</v>
      </c>
      <c r="V90" s="8">
        <f t="shared" si="20"/>
        <v>0</v>
      </c>
      <c r="W90" s="8">
        <f t="shared" si="30"/>
        <v>0</v>
      </c>
      <c r="X90" s="98">
        <f>IF(ISNA(VLOOKUP($C90,ИД!$A$2:$J$11,10,0)),0,VLOOKUP($C90,ИД!$A$2:$J$11,10,0))</f>
        <v>0</v>
      </c>
      <c r="Y90" s="101">
        <f>IF(ISNA(VLOOKUP($C90,ИД!$A$2:$F$11,6,0)),0,VLOOKUP($C90,ИД!$A$2:$F$11,6,0))</f>
        <v>0</v>
      </c>
      <c r="Z90" s="34">
        <f t="shared" si="29"/>
        <v>0</v>
      </c>
      <c r="AA90" s="34">
        <f t="shared" si="31"/>
        <v>0</v>
      </c>
      <c r="AB90" s="102">
        <f>IF(ISNA(VLOOKUP($C90,ИД!$A$2:$E$11,5,0)),0,VLOOKUP($C90,ИД!$A$2:$E$11,5,0))</f>
        <v>0</v>
      </c>
      <c r="AC90" s="6"/>
      <c r="AD90" s="15"/>
      <c r="AE90" s="12"/>
      <c r="AF90" s="12"/>
      <c r="AG90" s="2"/>
    </row>
    <row r="91" spans="1:33" s="5" customFormat="1" ht="15" hidden="1" customHeight="1" outlineLevel="1" x14ac:dyDescent="0.25">
      <c r="A91" s="107"/>
      <c r="B91" s="13"/>
      <c r="C91" s="13"/>
      <c r="D91" s="64">
        <f>IF(ISNA(VLOOKUP($C91,ИД!$A$2:$D$11,2,0)),0,VLOOKUP($C91,ИД!$A$2:$D$11,2,0))</f>
        <v>0</v>
      </c>
      <c r="E91" s="64">
        <f>IF(ISNA(VLOOKUP($C91,ИД!$A$2:$D$11,2,0)),0,VLOOKUP($C91,ИД!$A$2:$D$11,3,0))</f>
        <v>0</v>
      </c>
      <c r="F91" s="64">
        <f>IF(ISNA(VLOOKUP($C91,ИД!$A$2:$D$11,2,0)),0,VLOOKUP($C91,ИД!$A$2:$D$11,4,0))</f>
        <v>0</v>
      </c>
      <c r="G91" s="11">
        <v>19</v>
      </c>
      <c r="H91" s="73"/>
      <c r="I91" s="73"/>
      <c r="J91" s="73"/>
      <c r="K91" s="14"/>
      <c r="L91" s="71">
        <f t="shared" si="27"/>
        <v>0</v>
      </c>
      <c r="M91" s="108">
        <f t="shared" ref="M91:M114" si="32">L91*$B$221</f>
        <v>0</v>
      </c>
      <c r="N91" s="89">
        <f t="shared" si="28"/>
        <v>0</v>
      </c>
      <c r="O91" s="65">
        <f>IF(ISNA(VLOOKUP($C91,ИД!$A$2:$I$11,8,0)),0,VLOOKUP($C91,ИД!$A$2:$I$11,8,0))</f>
        <v>0</v>
      </c>
      <c r="P91" s="66">
        <f>IF(ISNA(VLOOKUP($C91,ИД!$A$2:$I$11,9,0)),0,VLOOKUP($C91,ИД!$A$2:$I$11,9,0))</f>
        <v>0</v>
      </c>
      <c r="Q91" s="66">
        <f t="shared" ref="Q91:Q114" si="33">K91</f>
        <v>0</v>
      </c>
      <c r="R91" s="72">
        <f t="shared" ref="R91:R114" si="34">P91*N91*Q91/1000</f>
        <v>0</v>
      </c>
      <c r="S91" s="72">
        <f t="shared" ref="S91:S114" si="35">L91-R91</f>
        <v>0</v>
      </c>
      <c r="T91" s="90">
        <f t="shared" ref="T91:T114" si="36">S91*$B$221</f>
        <v>0</v>
      </c>
      <c r="U91" s="97">
        <f>IF(ISNA(VLOOKUP($C91,ИД!$A$2:$G$11,7,0)),0,VLOOKUP($C91,ИД!$A$2:$G$11,7,0))</f>
        <v>0</v>
      </c>
      <c r="V91" s="8">
        <f t="shared" ref="V91:V114" si="37">N91*U91</f>
        <v>0</v>
      </c>
      <c r="W91" s="8">
        <f t="shared" si="30"/>
        <v>0</v>
      </c>
      <c r="X91" s="98">
        <f>IF(ISNA(VLOOKUP($C91,ИД!$A$2:$J$11,10,0)),0,VLOOKUP($C91,ИД!$A$2:$J$11,10,0))</f>
        <v>0</v>
      </c>
      <c r="Y91" s="101">
        <f>IF(ISNA(VLOOKUP($C91,ИД!$A$2:$F$11,6,0)),0,VLOOKUP($C91,ИД!$A$2:$F$11,6,0))</f>
        <v>0</v>
      </c>
      <c r="Z91" s="34">
        <f t="shared" si="29"/>
        <v>0</v>
      </c>
      <c r="AA91" s="34">
        <f t="shared" si="31"/>
        <v>0</v>
      </c>
      <c r="AB91" s="102">
        <f>IF(ISNA(VLOOKUP($C91,ИД!$A$2:$E$11,5,0)),0,VLOOKUP($C91,ИД!$A$2:$E$11,5,0))</f>
        <v>0</v>
      </c>
      <c r="AC91" s="6"/>
      <c r="AD91" s="15"/>
      <c r="AE91" s="12"/>
      <c r="AF91" s="12"/>
      <c r="AG91" s="2"/>
    </row>
    <row r="92" spans="1:33" s="5" customFormat="1" ht="15" hidden="1" customHeight="1" outlineLevel="1" x14ac:dyDescent="0.25">
      <c r="A92" s="107"/>
      <c r="B92" s="13"/>
      <c r="C92" s="13"/>
      <c r="D92" s="64">
        <f>IF(ISNA(VLOOKUP($C92,ИД!$A$2:$D$11,2,0)),0,VLOOKUP($C92,ИД!$A$2:$D$11,2,0))</f>
        <v>0</v>
      </c>
      <c r="E92" s="64">
        <f>IF(ISNA(VLOOKUP($C92,ИД!$A$2:$D$11,2,0)),0,VLOOKUP($C92,ИД!$A$2:$D$11,3,0))</f>
        <v>0</v>
      </c>
      <c r="F92" s="64">
        <f>IF(ISNA(VLOOKUP($C92,ИД!$A$2:$D$11,2,0)),0,VLOOKUP($C92,ИД!$A$2:$D$11,4,0))</f>
        <v>0</v>
      </c>
      <c r="G92" s="11">
        <v>20</v>
      </c>
      <c r="H92" s="73"/>
      <c r="I92" s="73"/>
      <c r="J92" s="73"/>
      <c r="K92" s="14"/>
      <c r="L92" s="71">
        <f t="shared" si="27"/>
        <v>0</v>
      </c>
      <c r="M92" s="108">
        <f t="shared" si="32"/>
        <v>0</v>
      </c>
      <c r="N92" s="89">
        <f t="shared" si="28"/>
        <v>0</v>
      </c>
      <c r="O92" s="65">
        <f>IF(ISNA(VLOOKUP($C92,ИД!$A$2:$I$11,8,0)),0,VLOOKUP($C92,ИД!$A$2:$I$11,8,0))</f>
        <v>0</v>
      </c>
      <c r="P92" s="66">
        <f>IF(ISNA(VLOOKUP($C92,ИД!$A$2:$I$11,9,0)),0,VLOOKUP($C92,ИД!$A$2:$I$11,9,0))</f>
        <v>0</v>
      </c>
      <c r="Q92" s="66">
        <f t="shared" si="33"/>
        <v>0</v>
      </c>
      <c r="R92" s="72">
        <f t="shared" si="34"/>
        <v>0</v>
      </c>
      <c r="S92" s="72">
        <f t="shared" si="35"/>
        <v>0</v>
      </c>
      <c r="T92" s="90">
        <f t="shared" si="36"/>
        <v>0</v>
      </c>
      <c r="U92" s="97">
        <f>IF(ISNA(VLOOKUP($C92,ИД!$A$2:$G$11,7,0)),0,VLOOKUP($C92,ИД!$A$2:$G$11,7,0))</f>
        <v>0</v>
      </c>
      <c r="V92" s="8">
        <f t="shared" si="37"/>
        <v>0</v>
      </c>
      <c r="W92" s="8">
        <f t="shared" si="30"/>
        <v>0</v>
      </c>
      <c r="X92" s="98">
        <f>IF(ISNA(VLOOKUP($C92,ИД!$A$2:$J$11,10,0)),0,VLOOKUP($C92,ИД!$A$2:$J$11,10,0))</f>
        <v>0</v>
      </c>
      <c r="Y92" s="101">
        <f>IF(ISNA(VLOOKUP($C92,ИД!$A$2:$F$11,6,0)),0,VLOOKUP($C92,ИД!$A$2:$F$11,6,0))</f>
        <v>0</v>
      </c>
      <c r="Z92" s="34">
        <f t="shared" si="29"/>
        <v>0</v>
      </c>
      <c r="AA92" s="34">
        <f t="shared" si="31"/>
        <v>0</v>
      </c>
      <c r="AB92" s="102">
        <f>IF(ISNA(VLOOKUP($C92,ИД!$A$2:$E$11,5,0)),0,VLOOKUP($C92,ИД!$A$2:$E$11,5,0))</f>
        <v>0</v>
      </c>
      <c r="AC92" s="6"/>
      <c r="AD92" s="15"/>
      <c r="AE92" s="12"/>
      <c r="AF92" s="12"/>
      <c r="AG92" s="2"/>
    </row>
    <row r="93" spans="1:33" s="5" customFormat="1" ht="15" hidden="1" customHeight="1" outlineLevel="1" x14ac:dyDescent="0.25">
      <c r="A93" s="107"/>
      <c r="B93" s="13"/>
      <c r="C93" s="13"/>
      <c r="D93" s="64">
        <f>IF(ISNA(VLOOKUP($C93,ИД!$A$2:$D$11,2,0)),0,VLOOKUP($C93,ИД!$A$2:$D$11,2,0))</f>
        <v>0</v>
      </c>
      <c r="E93" s="64">
        <f>IF(ISNA(VLOOKUP($C93,ИД!$A$2:$D$11,2,0)),0,VLOOKUP($C93,ИД!$A$2:$D$11,3,0))</f>
        <v>0</v>
      </c>
      <c r="F93" s="64">
        <f>IF(ISNA(VLOOKUP($C93,ИД!$A$2:$D$11,2,0)),0,VLOOKUP($C93,ИД!$A$2:$D$11,4,0))</f>
        <v>0</v>
      </c>
      <c r="G93" s="11">
        <v>21</v>
      </c>
      <c r="H93" s="73"/>
      <c r="I93" s="73"/>
      <c r="J93" s="73"/>
      <c r="K93" s="14"/>
      <c r="L93" s="71">
        <f t="shared" si="27"/>
        <v>0</v>
      </c>
      <c r="M93" s="108">
        <f t="shared" si="32"/>
        <v>0</v>
      </c>
      <c r="N93" s="89">
        <f t="shared" si="28"/>
        <v>0</v>
      </c>
      <c r="O93" s="65">
        <f>IF(ISNA(VLOOKUP($C93,ИД!$A$2:$I$11,8,0)),0,VLOOKUP($C93,ИД!$A$2:$I$11,8,0))</f>
        <v>0</v>
      </c>
      <c r="P93" s="66">
        <f>IF(ISNA(VLOOKUP($C93,ИД!$A$2:$I$11,9,0)),0,VLOOKUP($C93,ИД!$A$2:$I$11,9,0))</f>
        <v>0</v>
      </c>
      <c r="Q93" s="66">
        <f t="shared" si="33"/>
        <v>0</v>
      </c>
      <c r="R93" s="72">
        <f t="shared" si="34"/>
        <v>0</v>
      </c>
      <c r="S93" s="72">
        <f t="shared" si="35"/>
        <v>0</v>
      </c>
      <c r="T93" s="90">
        <f t="shared" si="36"/>
        <v>0</v>
      </c>
      <c r="U93" s="97">
        <f>IF(ISNA(VLOOKUP($C93,ИД!$A$2:$G$11,7,0)),0,VLOOKUP($C93,ИД!$A$2:$G$11,7,0))</f>
        <v>0</v>
      </c>
      <c r="V93" s="8">
        <f t="shared" si="37"/>
        <v>0</v>
      </c>
      <c r="W93" s="8">
        <f t="shared" si="30"/>
        <v>0</v>
      </c>
      <c r="X93" s="98">
        <f>IF(ISNA(VLOOKUP($C93,ИД!$A$2:$J$11,10,0)),0,VLOOKUP($C93,ИД!$A$2:$J$11,10,0))</f>
        <v>0</v>
      </c>
      <c r="Y93" s="101">
        <f>IF(ISNA(VLOOKUP($C93,ИД!$A$2:$F$11,6,0)),0,VLOOKUP($C93,ИД!$A$2:$F$11,6,0))</f>
        <v>0</v>
      </c>
      <c r="Z93" s="34">
        <f t="shared" si="29"/>
        <v>0</v>
      </c>
      <c r="AA93" s="34">
        <f t="shared" si="31"/>
        <v>0</v>
      </c>
      <c r="AB93" s="102">
        <f>IF(ISNA(VLOOKUP($C93,ИД!$A$2:$E$11,5,0)),0,VLOOKUP($C93,ИД!$A$2:$E$11,5,0))</f>
        <v>0</v>
      </c>
      <c r="AC93" s="6"/>
      <c r="AD93" s="15"/>
      <c r="AE93" s="12"/>
      <c r="AF93" s="12"/>
      <c r="AG93" s="2"/>
    </row>
    <row r="94" spans="1:33" s="5" customFormat="1" ht="15" hidden="1" customHeight="1" outlineLevel="1" x14ac:dyDescent="0.25">
      <c r="A94" s="107"/>
      <c r="B94" s="13"/>
      <c r="C94" s="13"/>
      <c r="D94" s="64">
        <f>IF(ISNA(VLOOKUP($C94,ИД!$A$2:$D$11,2,0)),0,VLOOKUP($C94,ИД!$A$2:$D$11,2,0))</f>
        <v>0</v>
      </c>
      <c r="E94" s="64">
        <f>IF(ISNA(VLOOKUP($C94,ИД!$A$2:$D$11,2,0)),0,VLOOKUP($C94,ИД!$A$2:$D$11,3,0))</f>
        <v>0</v>
      </c>
      <c r="F94" s="64">
        <f>IF(ISNA(VLOOKUP($C94,ИД!$A$2:$D$11,2,0)),0,VLOOKUP($C94,ИД!$A$2:$D$11,4,0))</f>
        <v>0</v>
      </c>
      <c r="G94" s="11">
        <v>22</v>
      </c>
      <c r="H94" s="73"/>
      <c r="I94" s="73"/>
      <c r="J94" s="73"/>
      <c r="K94" s="14"/>
      <c r="L94" s="71">
        <f t="shared" si="27"/>
        <v>0</v>
      </c>
      <c r="M94" s="108">
        <f t="shared" si="32"/>
        <v>0</v>
      </c>
      <c r="N94" s="89">
        <f t="shared" si="28"/>
        <v>0</v>
      </c>
      <c r="O94" s="65">
        <f>IF(ISNA(VLOOKUP($C94,ИД!$A$2:$I$11,8,0)),0,VLOOKUP($C94,ИД!$A$2:$I$11,8,0))</f>
        <v>0</v>
      </c>
      <c r="P94" s="66">
        <f>IF(ISNA(VLOOKUP($C94,ИД!$A$2:$I$11,9,0)),0,VLOOKUP($C94,ИД!$A$2:$I$11,9,0))</f>
        <v>0</v>
      </c>
      <c r="Q94" s="66">
        <f t="shared" si="33"/>
        <v>0</v>
      </c>
      <c r="R94" s="72">
        <f t="shared" si="34"/>
        <v>0</v>
      </c>
      <c r="S94" s="72">
        <f t="shared" si="35"/>
        <v>0</v>
      </c>
      <c r="T94" s="90">
        <f t="shared" si="36"/>
        <v>0</v>
      </c>
      <c r="U94" s="97">
        <f>IF(ISNA(VLOOKUP($C94,ИД!$A$2:$G$11,7,0)),0,VLOOKUP($C94,ИД!$A$2:$G$11,7,0))</f>
        <v>0</v>
      </c>
      <c r="V94" s="8">
        <f t="shared" si="37"/>
        <v>0</v>
      </c>
      <c r="W94" s="8">
        <f t="shared" si="30"/>
        <v>0</v>
      </c>
      <c r="X94" s="98">
        <f>IF(ISNA(VLOOKUP($C94,ИД!$A$2:$J$11,10,0)),0,VLOOKUP($C94,ИД!$A$2:$J$11,10,0))</f>
        <v>0</v>
      </c>
      <c r="Y94" s="101">
        <f>IF(ISNA(VLOOKUP($C94,ИД!$A$2:$F$11,6,0)),0,VLOOKUP($C94,ИД!$A$2:$F$11,6,0))</f>
        <v>0</v>
      </c>
      <c r="Z94" s="34">
        <f t="shared" si="29"/>
        <v>0</v>
      </c>
      <c r="AA94" s="34">
        <f t="shared" si="31"/>
        <v>0</v>
      </c>
      <c r="AB94" s="102">
        <f>IF(ISNA(VLOOKUP($C94,ИД!$A$2:$E$11,5,0)),0,VLOOKUP($C94,ИД!$A$2:$E$11,5,0))</f>
        <v>0</v>
      </c>
      <c r="AC94" s="6"/>
      <c r="AD94" s="15"/>
      <c r="AE94" s="12"/>
      <c r="AF94" s="12"/>
      <c r="AG94" s="2"/>
    </row>
    <row r="95" spans="1:33" s="5" customFormat="1" ht="15" hidden="1" customHeight="1" outlineLevel="1" x14ac:dyDescent="0.25">
      <c r="A95" s="107"/>
      <c r="B95" s="13"/>
      <c r="C95" s="13"/>
      <c r="D95" s="64">
        <f>IF(ISNA(VLOOKUP($C95,ИД!$A$2:$D$11,2,0)),0,VLOOKUP($C95,ИД!$A$2:$D$11,2,0))</f>
        <v>0</v>
      </c>
      <c r="E95" s="64">
        <f>IF(ISNA(VLOOKUP($C95,ИД!$A$2:$D$11,2,0)),0,VLOOKUP($C95,ИД!$A$2:$D$11,3,0))</f>
        <v>0</v>
      </c>
      <c r="F95" s="64">
        <f>IF(ISNA(VLOOKUP($C95,ИД!$A$2:$D$11,2,0)),0,VLOOKUP($C95,ИД!$A$2:$D$11,4,0))</f>
        <v>0</v>
      </c>
      <c r="G95" s="11">
        <v>23</v>
      </c>
      <c r="H95" s="73"/>
      <c r="I95" s="73"/>
      <c r="J95" s="73"/>
      <c r="K95" s="14"/>
      <c r="L95" s="71">
        <f t="shared" si="27"/>
        <v>0</v>
      </c>
      <c r="M95" s="108">
        <f t="shared" si="32"/>
        <v>0</v>
      </c>
      <c r="N95" s="89">
        <f t="shared" si="28"/>
        <v>0</v>
      </c>
      <c r="O95" s="65">
        <f>IF(ISNA(VLOOKUP($C95,ИД!$A$2:$I$11,8,0)),0,VLOOKUP($C95,ИД!$A$2:$I$11,8,0))</f>
        <v>0</v>
      </c>
      <c r="P95" s="66">
        <f>IF(ISNA(VLOOKUP($C95,ИД!$A$2:$I$11,9,0)),0,VLOOKUP($C95,ИД!$A$2:$I$11,9,0))</f>
        <v>0</v>
      </c>
      <c r="Q95" s="66">
        <f t="shared" si="33"/>
        <v>0</v>
      </c>
      <c r="R95" s="72">
        <f t="shared" si="34"/>
        <v>0</v>
      </c>
      <c r="S95" s="72">
        <f t="shared" si="35"/>
        <v>0</v>
      </c>
      <c r="T95" s="90">
        <f t="shared" si="36"/>
        <v>0</v>
      </c>
      <c r="U95" s="97">
        <f>IF(ISNA(VLOOKUP($C95,ИД!$A$2:$G$11,7,0)),0,VLOOKUP($C95,ИД!$A$2:$G$11,7,0))</f>
        <v>0</v>
      </c>
      <c r="V95" s="8">
        <f t="shared" si="37"/>
        <v>0</v>
      </c>
      <c r="W95" s="8">
        <f t="shared" si="30"/>
        <v>0</v>
      </c>
      <c r="X95" s="98">
        <f>IF(ISNA(VLOOKUP($C95,ИД!$A$2:$J$11,10,0)),0,VLOOKUP($C95,ИД!$A$2:$J$11,10,0))</f>
        <v>0</v>
      </c>
      <c r="Y95" s="101">
        <f>IF(ISNA(VLOOKUP($C95,ИД!$A$2:$F$11,6,0)),0,VLOOKUP($C95,ИД!$A$2:$F$11,6,0))</f>
        <v>0</v>
      </c>
      <c r="Z95" s="34">
        <f t="shared" si="29"/>
        <v>0</v>
      </c>
      <c r="AA95" s="34">
        <f t="shared" si="31"/>
        <v>0</v>
      </c>
      <c r="AB95" s="102">
        <f>IF(ISNA(VLOOKUP($C95,ИД!$A$2:$E$11,5,0)),0,VLOOKUP($C95,ИД!$A$2:$E$11,5,0))</f>
        <v>0</v>
      </c>
      <c r="AC95" s="6"/>
      <c r="AD95" s="15"/>
      <c r="AE95" s="12"/>
      <c r="AF95" s="12"/>
      <c r="AG95" s="2"/>
    </row>
    <row r="96" spans="1:33" s="5" customFormat="1" ht="13.5" hidden="1" customHeight="1" outlineLevel="1" x14ac:dyDescent="0.25">
      <c r="A96" s="107"/>
      <c r="B96" s="13"/>
      <c r="C96" s="13"/>
      <c r="D96" s="64">
        <f>IF(ISNA(VLOOKUP($C96,ИД!$A$2:$D$11,2,0)),0,VLOOKUP($C96,ИД!$A$2:$D$11,2,0))</f>
        <v>0</v>
      </c>
      <c r="E96" s="64">
        <f>IF(ISNA(VLOOKUP($C96,ИД!$A$2:$D$11,2,0)),0,VLOOKUP($C96,ИД!$A$2:$D$11,3,0))</f>
        <v>0</v>
      </c>
      <c r="F96" s="64">
        <f>IF(ISNA(VLOOKUP($C96,ИД!$A$2:$D$11,2,0)),0,VLOOKUP($C96,ИД!$A$2:$D$11,4,0))</f>
        <v>0</v>
      </c>
      <c r="G96" s="11">
        <v>24</v>
      </c>
      <c r="H96" s="73"/>
      <c r="I96" s="73"/>
      <c r="J96" s="73"/>
      <c r="K96" s="14"/>
      <c r="L96" s="71">
        <f t="shared" si="27"/>
        <v>0</v>
      </c>
      <c r="M96" s="108">
        <f t="shared" si="32"/>
        <v>0</v>
      </c>
      <c r="N96" s="89">
        <f t="shared" si="28"/>
        <v>0</v>
      </c>
      <c r="O96" s="65">
        <f>IF(ISNA(VLOOKUP($C96,ИД!$A$2:$I$11,8,0)),0,VLOOKUP($C96,ИД!$A$2:$I$11,8,0))</f>
        <v>0</v>
      </c>
      <c r="P96" s="66">
        <f>IF(ISNA(VLOOKUP($C96,ИД!$A$2:$I$11,9,0)),0,VLOOKUP($C96,ИД!$A$2:$I$11,9,0))</f>
        <v>0</v>
      </c>
      <c r="Q96" s="66">
        <f t="shared" si="33"/>
        <v>0</v>
      </c>
      <c r="R96" s="72">
        <f t="shared" si="34"/>
        <v>0</v>
      </c>
      <c r="S96" s="72">
        <f t="shared" si="35"/>
        <v>0</v>
      </c>
      <c r="T96" s="90">
        <f t="shared" si="36"/>
        <v>0</v>
      </c>
      <c r="U96" s="97">
        <f>IF(ISNA(VLOOKUP($C96,ИД!$A$2:$G$11,7,0)),0,VLOOKUP($C96,ИД!$A$2:$G$11,7,0))</f>
        <v>0</v>
      </c>
      <c r="V96" s="8">
        <f t="shared" si="37"/>
        <v>0</v>
      </c>
      <c r="W96" s="8">
        <f t="shared" si="30"/>
        <v>0</v>
      </c>
      <c r="X96" s="98">
        <f>IF(ISNA(VLOOKUP($C96,ИД!$A$2:$J$11,10,0)),0,VLOOKUP($C96,ИД!$A$2:$J$11,10,0))</f>
        <v>0</v>
      </c>
      <c r="Y96" s="101">
        <f>IF(ISNA(VLOOKUP($C96,ИД!$A$2:$F$11,6,0)),0,VLOOKUP($C96,ИД!$A$2:$F$11,6,0))</f>
        <v>0</v>
      </c>
      <c r="Z96" s="34">
        <f t="shared" si="29"/>
        <v>0</v>
      </c>
      <c r="AA96" s="34">
        <f t="shared" si="31"/>
        <v>0</v>
      </c>
      <c r="AB96" s="102">
        <f>IF(ISNA(VLOOKUP($C96,ИД!$A$2:$E$11,5,0)),0,VLOOKUP($C96,ИД!$A$2:$E$11,5,0))</f>
        <v>0</v>
      </c>
      <c r="AC96" s="6"/>
      <c r="AD96" s="15"/>
      <c r="AE96" s="12"/>
      <c r="AF96" s="12"/>
      <c r="AG96" s="2"/>
    </row>
    <row r="97" spans="1:33" s="5" customFormat="1" ht="15" hidden="1" customHeight="1" outlineLevel="1" x14ac:dyDescent="0.25">
      <c r="A97" s="107"/>
      <c r="B97" s="13"/>
      <c r="C97" s="13"/>
      <c r="D97" s="64">
        <f>IF(ISNA(VLOOKUP($C97,ИД!$A$2:$D$11,2,0)),0,VLOOKUP($C97,ИД!$A$2:$D$11,2,0))</f>
        <v>0</v>
      </c>
      <c r="E97" s="64">
        <f>IF(ISNA(VLOOKUP($C97,ИД!$A$2:$D$11,2,0)),0,VLOOKUP($C97,ИД!$A$2:$D$11,3,0))</f>
        <v>0</v>
      </c>
      <c r="F97" s="64">
        <f>IF(ISNA(VLOOKUP($C97,ИД!$A$2:$D$11,2,0)),0,VLOOKUP($C97,ИД!$A$2:$D$11,4,0))</f>
        <v>0</v>
      </c>
      <c r="G97" s="11">
        <v>25</v>
      </c>
      <c r="H97" s="73"/>
      <c r="I97" s="73"/>
      <c r="J97" s="73"/>
      <c r="K97" s="14"/>
      <c r="L97" s="71">
        <f t="shared" si="27"/>
        <v>0</v>
      </c>
      <c r="M97" s="108">
        <f t="shared" si="32"/>
        <v>0</v>
      </c>
      <c r="N97" s="89">
        <f t="shared" si="28"/>
        <v>0</v>
      </c>
      <c r="O97" s="65">
        <f>IF(ISNA(VLOOKUP($C97,ИД!$A$2:$I$11,8,0)),0,VLOOKUP($C97,ИД!$A$2:$I$11,8,0))</f>
        <v>0</v>
      </c>
      <c r="P97" s="66">
        <f>IF(ISNA(VLOOKUP($C97,ИД!$A$2:$I$11,9,0)),0,VLOOKUP($C97,ИД!$A$2:$I$11,9,0))</f>
        <v>0</v>
      </c>
      <c r="Q97" s="66">
        <f t="shared" si="33"/>
        <v>0</v>
      </c>
      <c r="R97" s="72">
        <f t="shared" si="34"/>
        <v>0</v>
      </c>
      <c r="S97" s="72">
        <f t="shared" si="35"/>
        <v>0</v>
      </c>
      <c r="T97" s="90">
        <f t="shared" si="36"/>
        <v>0</v>
      </c>
      <c r="U97" s="97">
        <f>IF(ISNA(VLOOKUP($C97,ИД!$A$2:$G$11,7,0)),0,VLOOKUP($C97,ИД!$A$2:$G$11,7,0))</f>
        <v>0</v>
      </c>
      <c r="V97" s="8">
        <f t="shared" si="37"/>
        <v>0</v>
      </c>
      <c r="W97" s="8">
        <f t="shared" si="30"/>
        <v>0</v>
      </c>
      <c r="X97" s="98">
        <f>IF(ISNA(VLOOKUP($C97,ИД!$A$2:$J$11,10,0)),0,VLOOKUP($C97,ИД!$A$2:$J$11,10,0))</f>
        <v>0</v>
      </c>
      <c r="Y97" s="101">
        <f>IF(ISNA(VLOOKUP($C97,ИД!$A$2:$F$11,6,0)),0,VLOOKUP($C97,ИД!$A$2:$F$11,6,0))</f>
        <v>0</v>
      </c>
      <c r="Z97" s="34">
        <f t="shared" si="29"/>
        <v>0</v>
      </c>
      <c r="AA97" s="34">
        <f t="shared" si="31"/>
        <v>0</v>
      </c>
      <c r="AB97" s="102">
        <f>IF(ISNA(VLOOKUP($C97,ИД!$A$2:$E$11,5,0)),0,VLOOKUP($C97,ИД!$A$2:$E$11,5,0))</f>
        <v>0</v>
      </c>
      <c r="AC97" s="6"/>
      <c r="AD97" s="15"/>
      <c r="AE97" s="12"/>
      <c r="AF97" s="12"/>
      <c r="AG97" s="2"/>
    </row>
    <row r="98" spans="1:33" s="5" customFormat="1" ht="15" hidden="1" customHeight="1" outlineLevel="1" x14ac:dyDescent="0.25">
      <c r="A98" s="107"/>
      <c r="B98" s="13"/>
      <c r="C98" s="13"/>
      <c r="D98" s="64">
        <f>IF(ISNA(VLOOKUP($C98,ИД!$A$2:$D$11,2,0)),0,VLOOKUP($C98,ИД!$A$2:$D$11,2,0))</f>
        <v>0</v>
      </c>
      <c r="E98" s="64">
        <f>IF(ISNA(VLOOKUP($C98,ИД!$A$2:$D$11,2,0)),0,VLOOKUP($C98,ИД!$A$2:$D$11,3,0))</f>
        <v>0</v>
      </c>
      <c r="F98" s="64">
        <f>IF(ISNA(VLOOKUP($C98,ИД!$A$2:$D$11,2,0)),0,VLOOKUP($C98,ИД!$A$2:$D$11,4,0))</f>
        <v>0</v>
      </c>
      <c r="G98" s="11">
        <v>26</v>
      </c>
      <c r="H98" s="73"/>
      <c r="I98" s="73"/>
      <c r="J98" s="73"/>
      <c r="K98" s="14"/>
      <c r="L98" s="71">
        <f t="shared" si="27"/>
        <v>0</v>
      </c>
      <c r="M98" s="108">
        <f t="shared" si="32"/>
        <v>0</v>
      </c>
      <c r="N98" s="89">
        <f t="shared" si="28"/>
        <v>0</v>
      </c>
      <c r="O98" s="65">
        <f>IF(ISNA(VLOOKUP($C98,ИД!$A$2:$I$11,8,0)),0,VLOOKUP($C98,ИД!$A$2:$I$11,8,0))</f>
        <v>0</v>
      </c>
      <c r="P98" s="66">
        <f>IF(ISNA(VLOOKUP($C98,ИД!$A$2:$I$11,9,0)),0,VLOOKUP($C98,ИД!$A$2:$I$11,9,0))</f>
        <v>0</v>
      </c>
      <c r="Q98" s="66">
        <f t="shared" si="33"/>
        <v>0</v>
      </c>
      <c r="R98" s="72">
        <f t="shared" si="34"/>
        <v>0</v>
      </c>
      <c r="S98" s="72">
        <f t="shared" si="35"/>
        <v>0</v>
      </c>
      <c r="T98" s="90">
        <f t="shared" si="36"/>
        <v>0</v>
      </c>
      <c r="U98" s="97">
        <f>IF(ISNA(VLOOKUP($C98,ИД!$A$2:$G$11,7,0)),0,VLOOKUP($C98,ИД!$A$2:$G$11,7,0))</f>
        <v>0</v>
      </c>
      <c r="V98" s="8">
        <f t="shared" si="37"/>
        <v>0</v>
      </c>
      <c r="W98" s="8">
        <f t="shared" si="30"/>
        <v>0</v>
      </c>
      <c r="X98" s="98">
        <f>IF(ISNA(VLOOKUP($C98,ИД!$A$2:$J$11,10,0)),0,VLOOKUP($C98,ИД!$A$2:$J$11,10,0))</f>
        <v>0</v>
      </c>
      <c r="Y98" s="101">
        <f>IF(ISNA(VLOOKUP($C98,ИД!$A$2:$F$11,6,0)),0,VLOOKUP($C98,ИД!$A$2:$F$11,6,0))</f>
        <v>0</v>
      </c>
      <c r="Z98" s="34">
        <f t="shared" si="29"/>
        <v>0</v>
      </c>
      <c r="AA98" s="34">
        <f t="shared" si="31"/>
        <v>0</v>
      </c>
      <c r="AB98" s="102">
        <f>IF(ISNA(VLOOKUP($C98,ИД!$A$2:$E$11,5,0)),0,VLOOKUP($C98,ИД!$A$2:$E$11,5,0))</f>
        <v>0</v>
      </c>
      <c r="AC98" s="6"/>
      <c r="AD98" s="15"/>
      <c r="AE98" s="12"/>
      <c r="AF98" s="12"/>
      <c r="AG98" s="2"/>
    </row>
    <row r="99" spans="1:33" s="5" customFormat="1" ht="15" hidden="1" customHeight="1" outlineLevel="1" x14ac:dyDescent="0.25">
      <c r="A99" s="107"/>
      <c r="B99" s="13"/>
      <c r="C99" s="13"/>
      <c r="D99" s="64">
        <f>IF(ISNA(VLOOKUP($C99,ИД!$A$2:$D$11,2,0)),0,VLOOKUP($C99,ИД!$A$2:$D$11,2,0))</f>
        <v>0</v>
      </c>
      <c r="E99" s="64">
        <f>IF(ISNA(VLOOKUP($C99,ИД!$A$2:$D$11,2,0)),0,VLOOKUP($C99,ИД!$A$2:$D$11,3,0))</f>
        <v>0</v>
      </c>
      <c r="F99" s="64">
        <f>IF(ISNA(VLOOKUP($C99,ИД!$A$2:$D$11,2,0)),0,VLOOKUP($C99,ИД!$A$2:$D$11,4,0))</f>
        <v>0</v>
      </c>
      <c r="G99" s="11">
        <v>27</v>
      </c>
      <c r="H99" s="73"/>
      <c r="I99" s="73"/>
      <c r="J99" s="73"/>
      <c r="K99" s="14"/>
      <c r="L99" s="71">
        <f t="shared" si="27"/>
        <v>0</v>
      </c>
      <c r="M99" s="108">
        <f t="shared" si="32"/>
        <v>0</v>
      </c>
      <c r="N99" s="89">
        <f t="shared" si="28"/>
        <v>0</v>
      </c>
      <c r="O99" s="65">
        <f>IF(ISNA(VLOOKUP($C99,ИД!$A$2:$I$11,8,0)),0,VLOOKUP($C99,ИД!$A$2:$I$11,8,0))</f>
        <v>0</v>
      </c>
      <c r="P99" s="66">
        <f>IF(ISNA(VLOOKUP($C99,ИД!$A$2:$I$11,9,0)),0,VLOOKUP($C99,ИД!$A$2:$I$11,9,0))</f>
        <v>0</v>
      </c>
      <c r="Q99" s="66">
        <f t="shared" si="33"/>
        <v>0</v>
      </c>
      <c r="R99" s="72">
        <f t="shared" si="34"/>
        <v>0</v>
      </c>
      <c r="S99" s="72">
        <f t="shared" si="35"/>
        <v>0</v>
      </c>
      <c r="T99" s="90">
        <f t="shared" si="36"/>
        <v>0</v>
      </c>
      <c r="U99" s="97">
        <f>IF(ISNA(VLOOKUP($C99,ИД!$A$2:$G$11,7,0)),0,VLOOKUP($C99,ИД!$A$2:$G$11,7,0))</f>
        <v>0</v>
      </c>
      <c r="V99" s="8">
        <f t="shared" si="37"/>
        <v>0</v>
      </c>
      <c r="W99" s="8">
        <f t="shared" si="30"/>
        <v>0</v>
      </c>
      <c r="X99" s="98">
        <f>IF(ISNA(VLOOKUP($C99,ИД!$A$2:$J$11,10,0)),0,VLOOKUP($C99,ИД!$A$2:$J$11,10,0))</f>
        <v>0</v>
      </c>
      <c r="Y99" s="101">
        <f>IF(ISNA(VLOOKUP($C99,ИД!$A$2:$F$11,6,0)),0,VLOOKUP($C99,ИД!$A$2:$F$11,6,0))</f>
        <v>0</v>
      </c>
      <c r="Z99" s="34">
        <f t="shared" si="29"/>
        <v>0</v>
      </c>
      <c r="AA99" s="34">
        <f t="shared" si="31"/>
        <v>0</v>
      </c>
      <c r="AB99" s="102">
        <f>IF(ISNA(VLOOKUP($C99,ИД!$A$2:$E$11,5,0)),0,VLOOKUP($C99,ИД!$A$2:$E$11,5,0))</f>
        <v>0</v>
      </c>
      <c r="AC99" s="6"/>
      <c r="AD99" s="15"/>
      <c r="AE99" s="12"/>
      <c r="AF99" s="12"/>
      <c r="AG99" s="2"/>
    </row>
    <row r="100" spans="1:33" s="5" customFormat="1" ht="15" hidden="1" customHeight="1" outlineLevel="1" x14ac:dyDescent="0.25">
      <c r="A100" s="107"/>
      <c r="B100" s="13"/>
      <c r="C100" s="13"/>
      <c r="D100" s="64">
        <f>IF(ISNA(VLOOKUP($C100,ИД!$A$2:$D$11,2,0)),0,VLOOKUP($C100,ИД!$A$2:$D$11,2,0))</f>
        <v>0</v>
      </c>
      <c r="E100" s="64">
        <f>IF(ISNA(VLOOKUP($C100,ИД!$A$2:$D$11,2,0)),0,VLOOKUP($C100,ИД!$A$2:$D$11,3,0))</f>
        <v>0</v>
      </c>
      <c r="F100" s="64">
        <f>IF(ISNA(VLOOKUP($C100,ИД!$A$2:$D$11,2,0)),0,VLOOKUP($C100,ИД!$A$2:$D$11,4,0))</f>
        <v>0</v>
      </c>
      <c r="G100" s="11">
        <v>28</v>
      </c>
      <c r="H100" s="73"/>
      <c r="I100" s="73"/>
      <c r="J100" s="73"/>
      <c r="K100" s="14"/>
      <c r="L100" s="71">
        <f t="shared" si="27"/>
        <v>0</v>
      </c>
      <c r="M100" s="108">
        <f t="shared" si="32"/>
        <v>0</v>
      </c>
      <c r="N100" s="89">
        <f t="shared" si="28"/>
        <v>0</v>
      </c>
      <c r="O100" s="65">
        <f>IF(ISNA(VLOOKUP($C100,ИД!$A$2:$I$11,8,0)),0,VLOOKUP($C100,ИД!$A$2:$I$11,8,0))</f>
        <v>0</v>
      </c>
      <c r="P100" s="66">
        <f>IF(ISNA(VLOOKUP($C100,ИД!$A$2:$I$11,9,0)),0,VLOOKUP($C100,ИД!$A$2:$I$11,9,0))</f>
        <v>0</v>
      </c>
      <c r="Q100" s="66">
        <f t="shared" si="33"/>
        <v>0</v>
      </c>
      <c r="R100" s="72">
        <f t="shared" si="34"/>
        <v>0</v>
      </c>
      <c r="S100" s="72">
        <f t="shared" si="35"/>
        <v>0</v>
      </c>
      <c r="T100" s="90">
        <f t="shared" si="36"/>
        <v>0</v>
      </c>
      <c r="U100" s="97">
        <f>IF(ISNA(VLOOKUP($C100,ИД!$A$2:$G$11,7,0)),0,VLOOKUP($C100,ИД!$A$2:$G$11,7,0))</f>
        <v>0</v>
      </c>
      <c r="V100" s="8">
        <f t="shared" si="37"/>
        <v>0</v>
      </c>
      <c r="W100" s="8">
        <f t="shared" si="30"/>
        <v>0</v>
      </c>
      <c r="X100" s="98">
        <f>IF(ISNA(VLOOKUP($C100,ИД!$A$2:$J$11,10,0)),0,VLOOKUP($C100,ИД!$A$2:$J$11,10,0))</f>
        <v>0</v>
      </c>
      <c r="Y100" s="101">
        <f>IF(ISNA(VLOOKUP($C100,ИД!$A$2:$F$11,6,0)),0,VLOOKUP($C100,ИД!$A$2:$F$11,6,0))</f>
        <v>0</v>
      </c>
      <c r="Z100" s="34">
        <f t="shared" si="29"/>
        <v>0</v>
      </c>
      <c r="AA100" s="34">
        <f t="shared" si="31"/>
        <v>0</v>
      </c>
      <c r="AB100" s="102">
        <f>IF(ISNA(VLOOKUP($C100,ИД!$A$2:$E$11,5,0)),0,VLOOKUP($C100,ИД!$A$2:$E$11,5,0))</f>
        <v>0</v>
      </c>
      <c r="AC100" s="6"/>
      <c r="AD100" s="15"/>
      <c r="AE100" s="12"/>
      <c r="AF100" s="12"/>
      <c r="AG100" s="2"/>
    </row>
    <row r="101" spans="1:33" s="5" customFormat="1" ht="15" hidden="1" customHeight="1" outlineLevel="1" x14ac:dyDescent="0.25">
      <c r="A101" s="107"/>
      <c r="B101" s="13"/>
      <c r="C101" s="13"/>
      <c r="D101" s="64">
        <f>IF(ISNA(VLOOKUP($C101,ИД!$A$2:$D$11,2,0)),0,VLOOKUP($C101,ИД!$A$2:$D$11,2,0))</f>
        <v>0</v>
      </c>
      <c r="E101" s="64">
        <f>IF(ISNA(VLOOKUP($C101,ИД!$A$2:$D$11,2,0)),0,VLOOKUP($C101,ИД!$A$2:$D$11,3,0))</f>
        <v>0</v>
      </c>
      <c r="F101" s="64">
        <f>IF(ISNA(VLOOKUP($C101,ИД!$A$2:$D$11,2,0)),0,VLOOKUP($C101,ИД!$A$2:$D$11,4,0))</f>
        <v>0</v>
      </c>
      <c r="G101" s="11">
        <v>29</v>
      </c>
      <c r="H101" s="73"/>
      <c r="I101" s="73"/>
      <c r="J101" s="73"/>
      <c r="K101" s="14"/>
      <c r="L101" s="71">
        <f t="shared" si="27"/>
        <v>0</v>
      </c>
      <c r="M101" s="108">
        <f t="shared" si="32"/>
        <v>0</v>
      </c>
      <c r="N101" s="89">
        <f t="shared" si="28"/>
        <v>0</v>
      </c>
      <c r="O101" s="65">
        <f>IF(ISNA(VLOOKUP($C101,ИД!$A$2:$I$11,8,0)),0,VLOOKUP($C101,ИД!$A$2:$I$11,8,0))</f>
        <v>0</v>
      </c>
      <c r="P101" s="66">
        <f>IF(ISNA(VLOOKUP($C101,ИД!$A$2:$I$11,9,0)),0,VLOOKUP($C101,ИД!$A$2:$I$11,9,0))</f>
        <v>0</v>
      </c>
      <c r="Q101" s="66">
        <f t="shared" si="33"/>
        <v>0</v>
      </c>
      <c r="R101" s="72">
        <f t="shared" si="34"/>
        <v>0</v>
      </c>
      <c r="S101" s="72">
        <f t="shared" si="35"/>
        <v>0</v>
      </c>
      <c r="T101" s="90">
        <f t="shared" si="36"/>
        <v>0</v>
      </c>
      <c r="U101" s="97">
        <f>IF(ISNA(VLOOKUP($C101,ИД!$A$2:$G$11,7,0)),0,VLOOKUP($C101,ИД!$A$2:$G$11,7,0))</f>
        <v>0</v>
      </c>
      <c r="V101" s="8">
        <f t="shared" si="37"/>
        <v>0</v>
      </c>
      <c r="W101" s="8">
        <f t="shared" si="30"/>
        <v>0</v>
      </c>
      <c r="X101" s="98">
        <f>IF(ISNA(VLOOKUP($C101,ИД!$A$2:$J$11,10,0)),0,VLOOKUP($C101,ИД!$A$2:$J$11,10,0))</f>
        <v>0</v>
      </c>
      <c r="Y101" s="101">
        <f>IF(ISNA(VLOOKUP($C101,ИД!$A$2:$F$11,6,0)),0,VLOOKUP($C101,ИД!$A$2:$F$11,6,0))</f>
        <v>0</v>
      </c>
      <c r="Z101" s="34">
        <f t="shared" si="29"/>
        <v>0</v>
      </c>
      <c r="AA101" s="34">
        <f t="shared" si="31"/>
        <v>0</v>
      </c>
      <c r="AB101" s="102">
        <f>IF(ISNA(VLOOKUP($C101,ИД!$A$2:$E$11,5,0)),0,VLOOKUP($C101,ИД!$A$2:$E$11,5,0))</f>
        <v>0</v>
      </c>
      <c r="AC101" s="6"/>
      <c r="AD101" s="15"/>
      <c r="AE101" s="12"/>
      <c r="AF101" s="12"/>
      <c r="AG101" s="2"/>
    </row>
    <row r="102" spans="1:33" s="5" customFormat="1" ht="15" hidden="1" customHeight="1" outlineLevel="1" x14ac:dyDescent="0.25">
      <c r="A102" s="107"/>
      <c r="B102" s="13"/>
      <c r="C102" s="13"/>
      <c r="D102" s="64">
        <f>IF(ISNA(VLOOKUP($C102,ИД!$A$2:$D$11,2,0)),0,VLOOKUP($C102,ИД!$A$2:$D$11,2,0))</f>
        <v>0</v>
      </c>
      <c r="E102" s="64">
        <f>IF(ISNA(VLOOKUP($C102,ИД!$A$2:$D$11,2,0)),0,VLOOKUP($C102,ИД!$A$2:$D$11,3,0))</f>
        <v>0</v>
      </c>
      <c r="F102" s="64">
        <f>IF(ISNA(VLOOKUP($C102,ИД!$A$2:$D$11,2,0)),0,VLOOKUP($C102,ИД!$A$2:$D$11,4,0))</f>
        <v>0</v>
      </c>
      <c r="G102" s="11">
        <v>30</v>
      </c>
      <c r="H102" s="73"/>
      <c r="I102" s="73"/>
      <c r="J102" s="73"/>
      <c r="K102" s="14"/>
      <c r="L102" s="71">
        <f t="shared" si="27"/>
        <v>0</v>
      </c>
      <c r="M102" s="108">
        <f t="shared" si="32"/>
        <v>0</v>
      </c>
      <c r="N102" s="89">
        <f t="shared" si="28"/>
        <v>0</v>
      </c>
      <c r="O102" s="65">
        <f>IF(ISNA(VLOOKUP($C102,ИД!$A$2:$I$11,8,0)),0,VLOOKUP($C102,ИД!$A$2:$I$11,8,0))</f>
        <v>0</v>
      </c>
      <c r="P102" s="66">
        <f>IF(ISNA(VLOOKUP($C102,ИД!$A$2:$I$11,9,0)),0,VLOOKUP($C102,ИД!$A$2:$I$11,9,0))</f>
        <v>0</v>
      </c>
      <c r="Q102" s="66">
        <f t="shared" si="33"/>
        <v>0</v>
      </c>
      <c r="R102" s="72">
        <f t="shared" si="34"/>
        <v>0</v>
      </c>
      <c r="S102" s="72">
        <f t="shared" si="35"/>
        <v>0</v>
      </c>
      <c r="T102" s="90">
        <f t="shared" si="36"/>
        <v>0</v>
      </c>
      <c r="U102" s="97">
        <f>IF(ISNA(VLOOKUP($C102,ИД!$A$2:$G$11,7,0)),0,VLOOKUP($C102,ИД!$A$2:$G$11,7,0))</f>
        <v>0</v>
      </c>
      <c r="V102" s="8">
        <f t="shared" si="37"/>
        <v>0</v>
      </c>
      <c r="W102" s="8">
        <f t="shared" si="30"/>
        <v>0</v>
      </c>
      <c r="X102" s="98">
        <f>IF(ISNA(VLOOKUP($C102,ИД!$A$2:$J$11,10,0)),0,VLOOKUP($C102,ИД!$A$2:$J$11,10,0))</f>
        <v>0</v>
      </c>
      <c r="Y102" s="101">
        <f>IF(ISNA(VLOOKUP($C102,ИД!$A$2:$F$11,6,0)),0,VLOOKUP($C102,ИД!$A$2:$F$11,6,0))</f>
        <v>0</v>
      </c>
      <c r="Z102" s="34">
        <f t="shared" si="29"/>
        <v>0</v>
      </c>
      <c r="AA102" s="34">
        <f t="shared" si="31"/>
        <v>0</v>
      </c>
      <c r="AB102" s="102">
        <f>IF(ISNA(VLOOKUP($C102,ИД!$A$2:$E$11,5,0)),0,VLOOKUP($C102,ИД!$A$2:$E$11,5,0))</f>
        <v>0</v>
      </c>
      <c r="AC102" s="6"/>
      <c r="AD102" s="15"/>
      <c r="AE102" s="12"/>
      <c r="AF102" s="12"/>
      <c r="AG102" s="2"/>
    </row>
    <row r="103" spans="1:33" s="5" customFormat="1" ht="15" hidden="1" customHeight="1" outlineLevel="1" x14ac:dyDescent="0.25">
      <c r="A103" s="107"/>
      <c r="B103" s="13"/>
      <c r="C103" s="13"/>
      <c r="D103" s="64">
        <f>IF(ISNA(VLOOKUP($C103,ИД!$A$2:$D$11,2,0)),0,VLOOKUP($C103,ИД!$A$2:$D$11,2,0))</f>
        <v>0</v>
      </c>
      <c r="E103" s="64">
        <f>IF(ISNA(VLOOKUP($C103,ИД!$A$2:$D$11,2,0)),0,VLOOKUP($C103,ИД!$A$2:$D$11,3,0))</f>
        <v>0</v>
      </c>
      <c r="F103" s="64">
        <f>IF(ISNA(VLOOKUP($C103,ИД!$A$2:$D$11,2,0)),0,VLOOKUP($C103,ИД!$A$2:$D$11,4,0))</f>
        <v>0</v>
      </c>
      <c r="G103" s="11">
        <v>31</v>
      </c>
      <c r="H103" s="73"/>
      <c r="I103" s="73"/>
      <c r="J103" s="73"/>
      <c r="K103" s="14"/>
      <c r="L103" s="71">
        <f t="shared" si="27"/>
        <v>0</v>
      </c>
      <c r="M103" s="108">
        <f t="shared" si="32"/>
        <v>0</v>
      </c>
      <c r="N103" s="89">
        <f t="shared" si="28"/>
        <v>0</v>
      </c>
      <c r="O103" s="65">
        <f>IF(ISNA(VLOOKUP($C103,ИД!$A$2:$I$11,8,0)),0,VLOOKUP($C103,ИД!$A$2:$I$11,8,0))</f>
        <v>0</v>
      </c>
      <c r="P103" s="66">
        <f>IF(ISNA(VLOOKUP($C103,ИД!$A$2:$I$11,9,0)),0,VLOOKUP($C103,ИД!$A$2:$I$11,9,0))</f>
        <v>0</v>
      </c>
      <c r="Q103" s="66">
        <f t="shared" si="33"/>
        <v>0</v>
      </c>
      <c r="R103" s="72">
        <f t="shared" si="34"/>
        <v>0</v>
      </c>
      <c r="S103" s="72">
        <f t="shared" si="35"/>
        <v>0</v>
      </c>
      <c r="T103" s="90">
        <f t="shared" si="36"/>
        <v>0</v>
      </c>
      <c r="U103" s="97">
        <f>IF(ISNA(VLOOKUP($C103,ИД!$A$2:$G$11,7,0)),0,VLOOKUP($C103,ИД!$A$2:$G$11,7,0))</f>
        <v>0</v>
      </c>
      <c r="V103" s="8">
        <f t="shared" si="37"/>
        <v>0</v>
      </c>
      <c r="W103" s="8">
        <f t="shared" si="30"/>
        <v>0</v>
      </c>
      <c r="X103" s="98">
        <f>IF(ISNA(VLOOKUP($C103,ИД!$A$2:$J$11,10,0)),0,VLOOKUP($C103,ИД!$A$2:$J$11,10,0))</f>
        <v>0</v>
      </c>
      <c r="Y103" s="101">
        <f>IF(ISNA(VLOOKUP($C103,ИД!$A$2:$F$11,6,0)),0,VLOOKUP($C103,ИД!$A$2:$F$11,6,0))</f>
        <v>0</v>
      </c>
      <c r="Z103" s="34">
        <f t="shared" si="29"/>
        <v>0</v>
      </c>
      <c r="AA103" s="34">
        <f t="shared" si="31"/>
        <v>0</v>
      </c>
      <c r="AB103" s="102">
        <f>IF(ISNA(VLOOKUP($C103,ИД!$A$2:$E$11,5,0)),0,VLOOKUP($C103,ИД!$A$2:$E$11,5,0))</f>
        <v>0</v>
      </c>
      <c r="AC103" s="6"/>
      <c r="AD103" s="15"/>
      <c r="AE103" s="12"/>
      <c r="AF103" s="12"/>
      <c r="AG103" s="2"/>
    </row>
    <row r="104" spans="1:33" s="5" customFormat="1" ht="15" hidden="1" customHeight="1" outlineLevel="1" x14ac:dyDescent="0.25">
      <c r="A104" s="107"/>
      <c r="B104" s="13"/>
      <c r="C104" s="13"/>
      <c r="D104" s="64">
        <f>IF(ISNA(VLOOKUP($C104,ИД!$A$2:$D$11,2,0)),0,VLOOKUP($C104,ИД!$A$2:$D$11,2,0))</f>
        <v>0</v>
      </c>
      <c r="E104" s="64">
        <f>IF(ISNA(VLOOKUP($C104,ИД!$A$2:$D$11,2,0)),0,VLOOKUP($C104,ИД!$A$2:$D$11,3,0))</f>
        <v>0</v>
      </c>
      <c r="F104" s="64">
        <f>IF(ISNA(VLOOKUP($C104,ИД!$A$2:$D$11,2,0)),0,VLOOKUP($C104,ИД!$A$2:$D$11,4,0))</f>
        <v>0</v>
      </c>
      <c r="G104" s="11">
        <v>32</v>
      </c>
      <c r="H104" s="73"/>
      <c r="I104" s="73"/>
      <c r="J104" s="73"/>
      <c r="K104" s="14"/>
      <c r="L104" s="71">
        <f t="shared" si="27"/>
        <v>0</v>
      </c>
      <c r="M104" s="108">
        <f t="shared" si="32"/>
        <v>0</v>
      </c>
      <c r="N104" s="89">
        <f t="shared" si="28"/>
        <v>0</v>
      </c>
      <c r="O104" s="65">
        <f>IF(ISNA(VLOOKUP($C104,ИД!$A$2:$I$11,8,0)),0,VLOOKUP($C104,ИД!$A$2:$I$11,8,0))</f>
        <v>0</v>
      </c>
      <c r="P104" s="66">
        <f>IF(ISNA(VLOOKUP($C104,ИД!$A$2:$I$11,9,0)),0,VLOOKUP($C104,ИД!$A$2:$I$11,9,0))</f>
        <v>0</v>
      </c>
      <c r="Q104" s="66">
        <f t="shared" si="33"/>
        <v>0</v>
      </c>
      <c r="R104" s="72">
        <f t="shared" si="34"/>
        <v>0</v>
      </c>
      <c r="S104" s="72">
        <f t="shared" si="35"/>
        <v>0</v>
      </c>
      <c r="T104" s="90">
        <f t="shared" si="36"/>
        <v>0</v>
      </c>
      <c r="U104" s="97">
        <f>IF(ISNA(VLOOKUP($C104,ИД!$A$2:$G$11,7,0)),0,VLOOKUP($C104,ИД!$A$2:$G$11,7,0))</f>
        <v>0</v>
      </c>
      <c r="V104" s="8">
        <f t="shared" si="37"/>
        <v>0</v>
      </c>
      <c r="W104" s="8">
        <f t="shared" si="30"/>
        <v>0</v>
      </c>
      <c r="X104" s="98">
        <f>IF(ISNA(VLOOKUP($C104,ИД!$A$2:$J$11,10,0)),0,VLOOKUP($C104,ИД!$A$2:$J$11,10,0))</f>
        <v>0</v>
      </c>
      <c r="Y104" s="101">
        <f>IF(ISNA(VLOOKUP($C104,ИД!$A$2:$F$11,6,0)),0,VLOOKUP($C104,ИД!$A$2:$F$11,6,0))</f>
        <v>0</v>
      </c>
      <c r="Z104" s="34">
        <f t="shared" si="29"/>
        <v>0</v>
      </c>
      <c r="AA104" s="34">
        <f t="shared" si="31"/>
        <v>0</v>
      </c>
      <c r="AB104" s="102">
        <f>IF(ISNA(VLOOKUP($C104,ИД!$A$2:$E$11,5,0)),0,VLOOKUP($C104,ИД!$A$2:$E$11,5,0))</f>
        <v>0</v>
      </c>
      <c r="AC104" s="6"/>
      <c r="AD104" s="15"/>
      <c r="AE104" s="12"/>
      <c r="AF104" s="12"/>
      <c r="AG104" s="2"/>
    </row>
    <row r="105" spans="1:33" s="5" customFormat="1" ht="15" hidden="1" customHeight="1" outlineLevel="1" x14ac:dyDescent="0.25">
      <c r="A105" s="107"/>
      <c r="B105" s="13"/>
      <c r="C105" s="13"/>
      <c r="D105" s="64">
        <f>IF(ISNA(VLOOKUP($C105,ИД!$A$2:$D$11,2,0)),0,VLOOKUP($C105,ИД!$A$2:$D$11,2,0))</f>
        <v>0</v>
      </c>
      <c r="E105" s="64">
        <f>IF(ISNA(VLOOKUP($C105,ИД!$A$2:$D$11,2,0)),0,VLOOKUP($C105,ИД!$A$2:$D$11,3,0))</f>
        <v>0</v>
      </c>
      <c r="F105" s="64">
        <f>IF(ISNA(VLOOKUP($C105,ИД!$A$2:$D$11,2,0)),0,VLOOKUP($C105,ИД!$A$2:$D$11,4,0))</f>
        <v>0</v>
      </c>
      <c r="G105" s="11">
        <v>33</v>
      </c>
      <c r="H105" s="73"/>
      <c r="I105" s="73"/>
      <c r="J105" s="73"/>
      <c r="K105" s="14"/>
      <c r="L105" s="71">
        <f t="shared" si="27"/>
        <v>0</v>
      </c>
      <c r="M105" s="108">
        <f t="shared" si="32"/>
        <v>0</v>
      </c>
      <c r="N105" s="89">
        <f t="shared" si="28"/>
        <v>0</v>
      </c>
      <c r="O105" s="65">
        <f>IF(ISNA(VLOOKUP($C105,ИД!$A$2:$I$11,8,0)),0,VLOOKUP($C105,ИД!$A$2:$I$11,8,0))</f>
        <v>0</v>
      </c>
      <c r="P105" s="66">
        <f>IF(ISNA(VLOOKUP($C105,ИД!$A$2:$I$11,9,0)),0,VLOOKUP($C105,ИД!$A$2:$I$11,9,0))</f>
        <v>0</v>
      </c>
      <c r="Q105" s="66">
        <f t="shared" si="33"/>
        <v>0</v>
      </c>
      <c r="R105" s="72">
        <f t="shared" si="34"/>
        <v>0</v>
      </c>
      <c r="S105" s="72">
        <f t="shared" si="35"/>
        <v>0</v>
      </c>
      <c r="T105" s="90">
        <f t="shared" si="36"/>
        <v>0</v>
      </c>
      <c r="U105" s="97">
        <f>IF(ISNA(VLOOKUP($C105,ИД!$A$2:$G$11,7,0)),0,VLOOKUP($C105,ИД!$A$2:$G$11,7,0))</f>
        <v>0</v>
      </c>
      <c r="V105" s="8">
        <f t="shared" si="37"/>
        <v>0</v>
      </c>
      <c r="W105" s="8">
        <f t="shared" si="30"/>
        <v>0</v>
      </c>
      <c r="X105" s="98">
        <f>IF(ISNA(VLOOKUP($C105,ИД!$A$2:$J$11,10,0)),0,VLOOKUP($C105,ИД!$A$2:$J$11,10,0))</f>
        <v>0</v>
      </c>
      <c r="Y105" s="101">
        <f>IF(ISNA(VLOOKUP($C105,ИД!$A$2:$F$11,6,0)),0,VLOOKUP($C105,ИД!$A$2:$F$11,6,0))</f>
        <v>0</v>
      </c>
      <c r="Z105" s="34">
        <f t="shared" si="29"/>
        <v>0</v>
      </c>
      <c r="AA105" s="34">
        <f t="shared" si="31"/>
        <v>0</v>
      </c>
      <c r="AB105" s="102">
        <f>IF(ISNA(VLOOKUP($C105,ИД!$A$2:$E$11,5,0)),0,VLOOKUP($C105,ИД!$A$2:$E$11,5,0))</f>
        <v>0</v>
      </c>
      <c r="AC105" s="6"/>
      <c r="AD105" s="15"/>
      <c r="AE105" s="12"/>
      <c r="AF105" s="12"/>
      <c r="AG105" s="2"/>
    </row>
    <row r="106" spans="1:33" s="5" customFormat="1" ht="15" hidden="1" customHeight="1" outlineLevel="1" x14ac:dyDescent="0.25">
      <c r="A106" s="107"/>
      <c r="B106" s="13"/>
      <c r="C106" s="13"/>
      <c r="D106" s="64">
        <f>IF(ISNA(VLOOKUP($C106,ИД!$A$2:$D$11,2,0)),0,VLOOKUP($C106,ИД!$A$2:$D$11,2,0))</f>
        <v>0</v>
      </c>
      <c r="E106" s="64">
        <f>IF(ISNA(VLOOKUP($C106,ИД!$A$2:$D$11,2,0)),0,VLOOKUP($C106,ИД!$A$2:$D$11,3,0))</f>
        <v>0</v>
      </c>
      <c r="F106" s="64">
        <f>IF(ISNA(VLOOKUP($C106,ИД!$A$2:$D$11,2,0)),0,VLOOKUP($C106,ИД!$A$2:$D$11,4,0))</f>
        <v>0</v>
      </c>
      <c r="G106" s="11">
        <v>34</v>
      </c>
      <c r="H106" s="73"/>
      <c r="I106" s="73"/>
      <c r="J106" s="73"/>
      <c r="K106" s="14"/>
      <c r="L106" s="71">
        <f t="shared" si="27"/>
        <v>0</v>
      </c>
      <c r="M106" s="108">
        <f t="shared" si="32"/>
        <v>0</v>
      </c>
      <c r="N106" s="89">
        <f t="shared" si="28"/>
        <v>0</v>
      </c>
      <c r="O106" s="65">
        <f>IF(ISNA(VLOOKUP($C106,ИД!$A$2:$I$11,8,0)),0,VLOOKUP($C106,ИД!$A$2:$I$11,8,0))</f>
        <v>0</v>
      </c>
      <c r="P106" s="66">
        <f>IF(ISNA(VLOOKUP($C106,ИД!$A$2:$I$11,9,0)),0,VLOOKUP($C106,ИД!$A$2:$I$11,9,0))</f>
        <v>0</v>
      </c>
      <c r="Q106" s="66">
        <f t="shared" si="33"/>
        <v>0</v>
      </c>
      <c r="R106" s="72">
        <f t="shared" si="34"/>
        <v>0</v>
      </c>
      <c r="S106" s="72">
        <f t="shared" si="35"/>
        <v>0</v>
      </c>
      <c r="T106" s="90">
        <f t="shared" si="36"/>
        <v>0</v>
      </c>
      <c r="U106" s="97">
        <f>IF(ISNA(VLOOKUP($C106,ИД!$A$2:$G$11,7,0)),0,VLOOKUP($C106,ИД!$A$2:$G$11,7,0))</f>
        <v>0</v>
      </c>
      <c r="V106" s="8">
        <f t="shared" si="37"/>
        <v>0</v>
      </c>
      <c r="W106" s="8">
        <f t="shared" si="30"/>
        <v>0</v>
      </c>
      <c r="X106" s="98">
        <f>IF(ISNA(VLOOKUP($C106,ИД!$A$2:$J$11,10,0)),0,VLOOKUP($C106,ИД!$A$2:$J$11,10,0))</f>
        <v>0</v>
      </c>
      <c r="Y106" s="101">
        <f>IF(ISNA(VLOOKUP($C106,ИД!$A$2:$F$11,6,0)),0,VLOOKUP($C106,ИД!$A$2:$F$11,6,0))</f>
        <v>0</v>
      </c>
      <c r="Z106" s="34">
        <f t="shared" si="29"/>
        <v>0</v>
      </c>
      <c r="AA106" s="34">
        <f t="shared" si="31"/>
        <v>0</v>
      </c>
      <c r="AB106" s="102">
        <f>IF(ISNA(VLOOKUP($C106,ИД!$A$2:$E$11,5,0)),0,VLOOKUP($C106,ИД!$A$2:$E$11,5,0))</f>
        <v>0</v>
      </c>
      <c r="AC106" s="6"/>
      <c r="AD106" s="15"/>
      <c r="AE106" s="12"/>
      <c r="AF106" s="12"/>
      <c r="AG106" s="2"/>
    </row>
    <row r="107" spans="1:33" s="5" customFormat="1" ht="15" hidden="1" customHeight="1" outlineLevel="1" x14ac:dyDescent="0.25">
      <c r="A107" s="107"/>
      <c r="B107" s="13"/>
      <c r="C107" s="13"/>
      <c r="D107" s="64">
        <f>IF(ISNA(VLOOKUP($C107,ИД!$A$2:$D$11,2,0)),0,VLOOKUP($C107,ИД!$A$2:$D$11,2,0))</f>
        <v>0</v>
      </c>
      <c r="E107" s="64">
        <f>IF(ISNA(VLOOKUP($C107,ИД!$A$2:$D$11,2,0)),0,VLOOKUP($C107,ИД!$A$2:$D$11,3,0))</f>
        <v>0</v>
      </c>
      <c r="F107" s="64">
        <f>IF(ISNA(VLOOKUP($C107,ИД!$A$2:$D$11,2,0)),0,VLOOKUP($C107,ИД!$A$2:$D$11,4,0))</f>
        <v>0</v>
      </c>
      <c r="G107" s="11">
        <v>35</v>
      </c>
      <c r="H107" s="73"/>
      <c r="I107" s="73"/>
      <c r="J107" s="73"/>
      <c r="K107" s="14"/>
      <c r="L107" s="71">
        <f t="shared" si="27"/>
        <v>0</v>
      </c>
      <c r="M107" s="108">
        <f t="shared" si="32"/>
        <v>0</v>
      </c>
      <c r="N107" s="89">
        <f t="shared" si="28"/>
        <v>0</v>
      </c>
      <c r="O107" s="65">
        <f>IF(ISNA(VLOOKUP($C107,ИД!$A$2:$I$11,8,0)),0,VLOOKUP($C107,ИД!$A$2:$I$11,8,0))</f>
        <v>0</v>
      </c>
      <c r="P107" s="66">
        <f>IF(ISNA(VLOOKUP($C107,ИД!$A$2:$I$11,9,0)),0,VLOOKUP($C107,ИД!$A$2:$I$11,9,0))</f>
        <v>0</v>
      </c>
      <c r="Q107" s="66">
        <f t="shared" si="33"/>
        <v>0</v>
      </c>
      <c r="R107" s="72">
        <f t="shared" si="34"/>
        <v>0</v>
      </c>
      <c r="S107" s="72">
        <f t="shared" si="35"/>
        <v>0</v>
      </c>
      <c r="T107" s="90">
        <f t="shared" si="36"/>
        <v>0</v>
      </c>
      <c r="U107" s="97">
        <f>IF(ISNA(VLOOKUP($C107,ИД!$A$2:$G$11,7,0)),0,VLOOKUP($C107,ИД!$A$2:$G$11,7,0))</f>
        <v>0</v>
      </c>
      <c r="V107" s="8">
        <f t="shared" si="37"/>
        <v>0</v>
      </c>
      <c r="W107" s="8">
        <f t="shared" si="30"/>
        <v>0</v>
      </c>
      <c r="X107" s="98">
        <f>IF(ISNA(VLOOKUP($C107,ИД!$A$2:$J$11,10,0)),0,VLOOKUP($C107,ИД!$A$2:$J$11,10,0))</f>
        <v>0</v>
      </c>
      <c r="Y107" s="101">
        <f>IF(ISNA(VLOOKUP($C107,ИД!$A$2:$F$11,6,0)),0,VLOOKUP($C107,ИД!$A$2:$F$11,6,0))</f>
        <v>0</v>
      </c>
      <c r="Z107" s="34">
        <f t="shared" si="29"/>
        <v>0</v>
      </c>
      <c r="AA107" s="34">
        <f t="shared" si="31"/>
        <v>0</v>
      </c>
      <c r="AB107" s="102">
        <f>IF(ISNA(VLOOKUP($C107,ИД!$A$2:$E$11,5,0)),0,VLOOKUP($C107,ИД!$A$2:$E$11,5,0))</f>
        <v>0</v>
      </c>
      <c r="AC107" s="6"/>
      <c r="AD107" s="15"/>
      <c r="AE107" s="12"/>
      <c r="AF107" s="12"/>
      <c r="AG107" s="2"/>
    </row>
    <row r="108" spans="1:33" s="5" customFormat="1" ht="15" hidden="1" customHeight="1" outlineLevel="1" x14ac:dyDescent="0.25">
      <c r="A108" s="107"/>
      <c r="B108" s="13"/>
      <c r="C108" s="13"/>
      <c r="D108" s="64">
        <f>IF(ISNA(VLOOKUP($C108,ИД!$A$2:$D$11,2,0)),0,VLOOKUP($C108,ИД!$A$2:$D$11,2,0))</f>
        <v>0</v>
      </c>
      <c r="E108" s="64">
        <f>IF(ISNA(VLOOKUP($C108,ИД!$A$2:$D$11,2,0)),0,VLOOKUP($C108,ИД!$A$2:$D$11,3,0))</f>
        <v>0</v>
      </c>
      <c r="F108" s="64">
        <f>IF(ISNA(VLOOKUP($C108,ИД!$A$2:$D$11,2,0)),0,VLOOKUP($C108,ИД!$A$2:$D$11,4,0))</f>
        <v>0</v>
      </c>
      <c r="G108" s="11">
        <v>36</v>
      </c>
      <c r="H108" s="73"/>
      <c r="I108" s="73"/>
      <c r="J108" s="73"/>
      <c r="K108" s="14"/>
      <c r="L108" s="71">
        <f t="shared" si="27"/>
        <v>0</v>
      </c>
      <c r="M108" s="108">
        <f t="shared" si="32"/>
        <v>0</v>
      </c>
      <c r="N108" s="89">
        <f t="shared" si="28"/>
        <v>0</v>
      </c>
      <c r="O108" s="65">
        <f>IF(ISNA(VLOOKUP($C108,ИД!$A$2:$I$11,8,0)),0,VLOOKUP($C108,ИД!$A$2:$I$11,8,0))</f>
        <v>0</v>
      </c>
      <c r="P108" s="66">
        <f>IF(ISNA(VLOOKUP($C108,ИД!$A$2:$I$11,9,0)),0,VLOOKUP($C108,ИД!$A$2:$I$11,9,0))</f>
        <v>0</v>
      </c>
      <c r="Q108" s="66">
        <f t="shared" si="33"/>
        <v>0</v>
      </c>
      <c r="R108" s="72">
        <f t="shared" si="34"/>
        <v>0</v>
      </c>
      <c r="S108" s="72">
        <f t="shared" si="35"/>
        <v>0</v>
      </c>
      <c r="T108" s="90">
        <f t="shared" si="36"/>
        <v>0</v>
      </c>
      <c r="U108" s="97">
        <f>IF(ISNA(VLOOKUP($C108,ИД!$A$2:$G$11,7,0)),0,VLOOKUP($C108,ИД!$A$2:$G$11,7,0))</f>
        <v>0</v>
      </c>
      <c r="V108" s="8">
        <f t="shared" si="37"/>
        <v>0</v>
      </c>
      <c r="W108" s="8">
        <f t="shared" si="30"/>
        <v>0</v>
      </c>
      <c r="X108" s="98">
        <f>IF(ISNA(VLOOKUP($C108,ИД!$A$2:$J$11,10,0)),0,VLOOKUP($C108,ИД!$A$2:$J$11,10,0))</f>
        <v>0</v>
      </c>
      <c r="Y108" s="101">
        <f>IF(ISNA(VLOOKUP($C108,ИД!$A$2:$F$11,6,0)),0,VLOOKUP($C108,ИД!$A$2:$F$11,6,0))</f>
        <v>0</v>
      </c>
      <c r="Z108" s="34">
        <f t="shared" si="29"/>
        <v>0</v>
      </c>
      <c r="AA108" s="34">
        <f t="shared" si="31"/>
        <v>0</v>
      </c>
      <c r="AB108" s="102">
        <f>IF(ISNA(VLOOKUP($C108,ИД!$A$2:$E$11,5,0)),0,VLOOKUP($C108,ИД!$A$2:$E$11,5,0))</f>
        <v>0</v>
      </c>
      <c r="AC108" s="6"/>
      <c r="AD108" s="15"/>
      <c r="AE108" s="12"/>
      <c r="AF108" s="12"/>
      <c r="AG108" s="2"/>
    </row>
    <row r="109" spans="1:33" s="5" customFormat="1" ht="15" hidden="1" customHeight="1" outlineLevel="1" x14ac:dyDescent="0.25">
      <c r="A109" s="107"/>
      <c r="B109" s="13"/>
      <c r="C109" s="13"/>
      <c r="D109" s="64">
        <f>IF(ISNA(VLOOKUP($C109,ИД!$A$2:$D$11,2,0)),0,VLOOKUP($C109,ИД!$A$2:$D$11,2,0))</f>
        <v>0</v>
      </c>
      <c r="E109" s="64">
        <f>IF(ISNA(VLOOKUP($C109,ИД!$A$2:$D$11,2,0)),0,VLOOKUP($C109,ИД!$A$2:$D$11,3,0))</f>
        <v>0</v>
      </c>
      <c r="F109" s="64">
        <f>IF(ISNA(VLOOKUP($C109,ИД!$A$2:$D$11,2,0)),0,VLOOKUP($C109,ИД!$A$2:$D$11,4,0))</f>
        <v>0</v>
      </c>
      <c r="G109" s="11">
        <v>37</v>
      </c>
      <c r="H109" s="73"/>
      <c r="I109" s="73"/>
      <c r="J109" s="73"/>
      <c r="K109" s="14"/>
      <c r="L109" s="71">
        <f t="shared" si="27"/>
        <v>0</v>
      </c>
      <c r="M109" s="108">
        <f t="shared" si="32"/>
        <v>0</v>
      </c>
      <c r="N109" s="89">
        <f t="shared" si="28"/>
        <v>0</v>
      </c>
      <c r="O109" s="65">
        <f>IF(ISNA(VLOOKUP($C109,ИД!$A$2:$I$11,8,0)),0,VLOOKUP($C109,ИД!$A$2:$I$11,8,0))</f>
        <v>0</v>
      </c>
      <c r="P109" s="66">
        <f>IF(ISNA(VLOOKUP($C109,ИД!$A$2:$I$11,9,0)),0,VLOOKUP($C109,ИД!$A$2:$I$11,9,0))</f>
        <v>0</v>
      </c>
      <c r="Q109" s="66">
        <f t="shared" si="33"/>
        <v>0</v>
      </c>
      <c r="R109" s="72">
        <f t="shared" si="34"/>
        <v>0</v>
      </c>
      <c r="S109" s="72">
        <f t="shared" si="35"/>
        <v>0</v>
      </c>
      <c r="T109" s="90">
        <f t="shared" si="36"/>
        <v>0</v>
      </c>
      <c r="U109" s="97">
        <f>IF(ISNA(VLOOKUP($C109,ИД!$A$2:$G$11,7,0)),0,VLOOKUP($C109,ИД!$A$2:$G$11,7,0))</f>
        <v>0</v>
      </c>
      <c r="V109" s="8">
        <f t="shared" si="37"/>
        <v>0</v>
      </c>
      <c r="W109" s="8">
        <f t="shared" si="30"/>
        <v>0</v>
      </c>
      <c r="X109" s="98">
        <f>IF(ISNA(VLOOKUP($C109,ИД!$A$2:$J$11,10,0)),0,VLOOKUP($C109,ИД!$A$2:$J$11,10,0))</f>
        <v>0</v>
      </c>
      <c r="Y109" s="101">
        <f>IF(ISNA(VLOOKUP($C109,ИД!$A$2:$F$11,6,0)),0,VLOOKUP($C109,ИД!$A$2:$F$11,6,0))</f>
        <v>0</v>
      </c>
      <c r="Z109" s="34">
        <f t="shared" si="29"/>
        <v>0</v>
      </c>
      <c r="AA109" s="34">
        <f t="shared" si="31"/>
        <v>0</v>
      </c>
      <c r="AB109" s="102">
        <f>IF(ISNA(VLOOKUP($C109,ИД!$A$2:$E$11,5,0)),0,VLOOKUP($C109,ИД!$A$2:$E$11,5,0))</f>
        <v>0</v>
      </c>
      <c r="AC109" s="6"/>
      <c r="AD109" s="15"/>
      <c r="AE109" s="12"/>
      <c r="AF109" s="12"/>
      <c r="AG109" s="2"/>
    </row>
    <row r="110" spans="1:33" s="5" customFormat="1" ht="15" hidden="1" customHeight="1" outlineLevel="1" x14ac:dyDescent="0.25">
      <c r="A110" s="107"/>
      <c r="B110" s="13"/>
      <c r="C110" s="13"/>
      <c r="D110" s="64">
        <f>IF(ISNA(VLOOKUP($C110,ИД!$A$2:$D$11,2,0)),0,VLOOKUP($C110,ИД!$A$2:$D$11,2,0))</f>
        <v>0</v>
      </c>
      <c r="E110" s="64">
        <f>IF(ISNA(VLOOKUP($C110,ИД!$A$2:$D$11,2,0)),0,VLOOKUP($C110,ИД!$A$2:$D$11,3,0))</f>
        <v>0</v>
      </c>
      <c r="F110" s="64">
        <f>IF(ISNA(VLOOKUP($C110,ИД!$A$2:$D$11,2,0)),0,VLOOKUP($C110,ИД!$A$2:$D$11,4,0))</f>
        <v>0</v>
      </c>
      <c r="G110" s="11">
        <v>38</v>
      </c>
      <c r="H110" s="73"/>
      <c r="I110" s="73"/>
      <c r="J110" s="73"/>
      <c r="K110" s="14"/>
      <c r="L110" s="71">
        <f t="shared" si="27"/>
        <v>0</v>
      </c>
      <c r="M110" s="108">
        <f t="shared" si="32"/>
        <v>0</v>
      </c>
      <c r="N110" s="89">
        <f t="shared" si="28"/>
        <v>0</v>
      </c>
      <c r="O110" s="65">
        <f>IF(ISNA(VLOOKUP($C110,ИД!$A$2:$I$11,8,0)),0,VLOOKUP($C110,ИД!$A$2:$I$11,8,0))</f>
        <v>0</v>
      </c>
      <c r="P110" s="66">
        <f>IF(ISNA(VLOOKUP($C110,ИД!$A$2:$I$11,9,0)),0,VLOOKUP($C110,ИД!$A$2:$I$11,9,0))</f>
        <v>0</v>
      </c>
      <c r="Q110" s="66">
        <f t="shared" si="33"/>
        <v>0</v>
      </c>
      <c r="R110" s="72">
        <f t="shared" si="34"/>
        <v>0</v>
      </c>
      <c r="S110" s="72">
        <f t="shared" si="35"/>
        <v>0</v>
      </c>
      <c r="T110" s="90">
        <f t="shared" si="36"/>
        <v>0</v>
      </c>
      <c r="U110" s="97">
        <f>IF(ISNA(VLOOKUP($C110,ИД!$A$2:$G$11,7,0)),0,VLOOKUP($C110,ИД!$A$2:$G$11,7,0))</f>
        <v>0</v>
      </c>
      <c r="V110" s="8">
        <f t="shared" si="37"/>
        <v>0</v>
      </c>
      <c r="W110" s="8">
        <f t="shared" si="30"/>
        <v>0</v>
      </c>
      <c r="X110" s="98">
        <f>IF(ISNA(VLOOKUP($C110,ИД!$A$2:$J$11,10,0)),0,VLOOKUP($C110,ИД!$A$2:$J$11,10,0))</f>
        <v>0</v>
      </c>
      <c r="Y110" s="101">
        <f>IF(ISNA(VLOOKUP($C110,ИД!$A$2:$F$11,6,0)),0,VLOOKUP($C110,ИД!$A$2:$F$11,6,0))</f>
        <v>0</v>
      </c>
      <c r="Z110" s="34">
        <f t="shared" si="29"/>
        <v>0</v>
      </c>
      <c r="AA110" s="34">
        <f t="shared" si="31"/>
        <v>0</v>
      </c>
      <c r="AB110" s="102">
        <f>IF(ISNA(VLOOKUP($C110,ИД!$A$2:$E$11,5,0)),0,VLOOKUP($C110,ИД!$A$2:$E$11,5,0))</f>
        <v>0</v>
      </c>
      <c r="AC110" s="6"/>
      <c r="AD110" s="15"/>
      <c r="AE110" s="12"/>
      <c r="AF110" s="12"/>
      <c r="AG110" s="2"/>
    </row>
    <row r="111" spans="1:33" s="5" customFormat="1" ht="15" hidden="1" customHeight="1" outlineLevel="1" x14ac:dyDescent="0.25">
      <c r="A111" s="107"/>
      <c r="B111" s="13"/>
      <c r="C111" s="13"/>
      <c r="D111" s="64">
        <f>IF(ISNA(VLOOKUP($C111,ИД!$A$2:$D$11,2,0)),0,VLOOKUP($C111,ИД!$A$2:$D$11,2,0))</f>
        <v>0</v>
      </c>
      <c r="E111" s="64">
        <f>IF(ISNA(VLOOKUP($C111,ИД!$A$2:$D$11,2,0)),0,VLOOKUP($C111,ИД!$A$2:$D$11,3,0))</f>
        <v>0</v>
      </c>
      <c r="F111" s="64">
        <f>IF(ISNA(VLOOKUP($C111,ИД!$A$2:$D$11,2,0)),0,VLOOKUP($C111,ИД!$A$2:$D$11,4,0))</f>
        <v>0</v>
      </c>
      <c r="G111" s="11">
        <v>39</v>
      </c>
      <c r="H111" s="73"/>
      <c r="I111" s="73"/>
      <c r="J111" s="73"/>
      <c r="K111" s="14"/>
      <c r="L111" s="71">
        <f t="shared" si="27"/>
        <v>0</v>
      </c>
      <c r="M111" s="108">
        <f t="shared" si="32"/>
        <v>0</v>
      </c>
      <c r="N111" s="89">
        <f t="shared" si="28"/>
        <v>0</v>
      </c>
      <c r="O111" s="65">
        <f>IF(ISNA(VLOOKUP($C111,ИД!$A$2:$I$11,8,0)),0,VLOOKUP($C111,ИД!$A$2:$I$11,8,0))</f>
        <v>0</v>
      </c>
      <c r="P111" s="66">
        <f>IF(ISNA(VLOOKUP($C111,ИД!$A$2:$I$11,9,0)),0,VLOOKUP($C111,ИД!$A$2:$I$11,9,0))</f>
        <v>0</v>
      </c>
      <c r="Q111" s="66">
        <f t="shared" si="33"/>
        <v>0</v>
      </c>
      <c r="R111" s="72">
        <f t="shared" si="34"/>
        <v>0</v>
      </c>
      <c r="S111" s="72">
        <f t="shared" si="35"/>
        <v>0</v>
      </c>
      <c r="T111" s="90">
        <f t="shared" si="36"/>
        <v>0</v>
      </c>
      <c r="U111" s="97">
        <f>IF(ISNA(VLOOKUP($C111,ИД!$A$2:$G$11,7,0)),0,VLOOKUP($C111,ИД!$A$2:$G$11,7,0))</f>
        <v>0</v>
      </c>
      <c r="V111" s="8">
        <f t="shared" si="37"/>
        <v>0</v>
      </c>
      <c r="W111" s="8">
        <f t="shared" si="30"/>
        <v>0</v>
      </c>
      <c r="X111" s="98">
        <f>IF(ISNA(VLOOKUP($C111,ИД!$A$2:$J$11,10,0)),0,VLOOKUP($C111,ИД!$A$2:$J$11,10,0))</f>
        <v>0</v>
      </c>
      <c r="Y111" s="101">
        <f>IF(ISNA(VLOOKUP($C111,ИД!$A$2:$F$11,6,0)),0,VLOOKUP($C111,ИД!$A$2:$F$11,6,0))</f>
        <v>0</v>
      </c>
      <c r="Z111" s="34">
        <f t="shared" si="29"/>
        <v>0</v>
      </c>
      <c r="AA111" s="34">
        <f t="shared" si="31"/>
        <v>0</v>
      </c>
      <c r="AB111" s="102">
        <f>IF(ISNA(VLOOKUP($C111,ИД!$A$2:$E$11,5,0)),0,VLOOKUP($C111,ИД!$A$2:$E$11,5,0))</f>
        <v>0</v>
      </c>
      <c r="AC111" s="6"/>
      <c r="AD111" s="15"/>
      <c r="AE111" s="12"/>
      <c r="AF111" s="12"/>
      <c r="AG111" s="2"/>
    </row>
    <row r="112" spans="1:33" s="5" customFormat="1" ht="15" hidden="1" customHeight="1" outlineLevel="1" x14ac:dyDescent="0.25">
      <c r="A112" s="107"/>
      <c r="B112" s="13"/>
      <c r="C112" s="13"/>
      <c r="D112" s="64">
        <f>IF(ISNA(VLOOKUP($C112,ИД!$A$2:$D$11,2,0)),0,VLOOKUP($C112,ИД!$A$2:$D$11,2,0))</f>
        <v>0</v>
      </c>
      <c r="E112" s="64">
        <f>IF(ISNA(VLOOKUP($C112,ИД!$A$2:$D$11,2,0)),0,VLOOKUP($C112,ИД!$A$2:$D$11,3,0))</f>
        <v>0</v>
      </c>
      <c r="F112" s="64">
        <f>IF(ISNA(VLOOKUP($C112,ИД!$A$2:$D$11,2,0)),0,VLOOKUP($C112,ИД!$A$2:$D$11,4,0))</f>
        <v>0</v>
      </c>
      <c r="G112" s="11">
        <v>40</v>
      </c>
      <c r="H112" s="73"/>
      <c r="I112" s="73"/>
      <c r="J112" s="73"/>
      <c r="K112" s="14"/>
      <c r="L112" s="71">
        <f t="shared" si="27"/>
        <v>0</v>
      </c>
      <c r="M112" s="108">
        <f t="shared" si="32"/>
        <v>0</v>
      </c>
      <c r="N112" s="89">
        <f t="shared" si="28"/>
        <v>0</v>
      </c>
      <c r="O112" s="65">
        <f>IF(ISNA(VLOOKUP($C112,ИД!$A$2:$I$11,8,0)),0,VLOOKUP($C112,ИД!$A$2:$I$11,8,0))</f>
        <v>0</v>
      </c>
      <c r="P112" s="66">
        <f>IF(ISNA(VLOOKUP($C112,ИД!$A$2:$I$11,9,0)),0,VLOOKUP($C112,ИД!$A$2:$I$11,9,0))</f>
        <v>0</v>
      </c>
      <c r="Q112" s="66">
        <f t="shared" si="33"/>
        <v>0</v>
      </c>
      <c r="R112" s="72">
        <f t="shared" si="34"/>
        <v>0</v>
      </c>
      <c r="S112" s="72">
        <f t="shared" si="35"/>
        <v>0</v>
      </c>
      <c r="T112" s="90">
        <f t="shared" si="36"/>
        <v>0</v>
      </c>
      <c r="U112" s="97">
        <f>IF(ISNA(VLOOKUP($C112,ИД!$A$2:$G$11,7,0)),0,VLOOKUP($C112,ИД!$A$2:$G$11,7,0))</f>
        <v>0</v>
      </c>
      <c r="V112" s="8">
        <f t="shared" si="37"/>
        <v>0</v>
      </c>
      <c r="W112" s="8">
        <f t="shared" si="30"/>
        <v>0</v>
      </c>
      <c r="X112" s="98">
        <f>IF(ISNA(VLOOKUP($C112,ИД!$A$2:$J$11,10,0)),0,VLOOKUP($C112,ИД!$A$2:$J$11,10,0))</f>
        <v>0</v>
      </c>
      <c r="Y112" s="101">
        <f>IF(ISNA(VLOOKUP($C112,ИД!$A$2:$F$11,6,0)),0,VLOOKUP($C112,ИД!$A$2:$F$11,6,0))</f>
        <v>0</v>
      </c>
      <c r="Z112" s="34">
        <f t="shared" si="29"/>
        <v>0</v>
      </c>
      <c r="AA112" s="34">
        <f t="shared" si="31"/>
        <v>0</v>
      </c>
      <c r="AB112" s="102">
        <f>IF(ISNA(VLOOKUP($C112,ИД!$A$2:$E$11,5,0)),0,VLOOKUP($C112,ИД!$A$2:$E$11,5,0))</f>
        <v>0</v>
      </c>
      <c r="AC112" s="6"/>
      <c r="AD112" s="15"/>
      <c r="AE112" s="12"/>
      <c r="AF112" s="12"/>
      <c r="AG112" s="2"/>
    </row>
    <row r="113" spans="1:33" s="5" customFormat="1" ht="15" hidden="1" customHeight="1" outlineLevel="1" x14ac:dyDescent="0.25">
      <c r="A113" s="107"/>
      <c r="B113" s="13"/>
      <c r="C113" s="13"/>
      <c r="D113" s="64">
        <f>IF(ISNA(VLOOKUP($C113,ИД!$A$2:$D$11,2,0)),0,VLOOKUP($C113,ИД!$A$2:$D$11,2,0))</f>
        <v>0</v>
      </c>
      <c r="E113" s="64">
        <f>IF(ISNA(VLOOKUP($C113,ИД!$A$2:$D$11,2,0)),0,VLOOKUP($C113,ИД!$A$2:$D$11,3,0))</f>
        <v>0</v>
      </c>
      <c r="F113" s="64">
        <f>IF(ISNA(VLOOKUP($C113,ИД!$A$2:$D$11,2,0)),0,VLOOKUP($C113,ИД!$A$2:$D$11,4,0))</f>
        <v>0</v>
      </c>
      <c r="G113" s="11">
        <v>41</v>
      </c>
      <c r="H113" s="73"/>
      <c r="I113" s="73"/>
      <c r="J113" s="73"/>
      <c r="K113" s="14"/>
      <c r="L113" s="71">
        <f t="shared" si="27"/>
        <v>0</v>
      </c>
      <c r="M113" s="108">
        <f t="shared" si="32"/>
        <v>0</v>
      </c>
      <c r="N113" s="89">
        <f t="shared" si="28"/>
        <v>0</v>
      </c>
      <c r="O113" s="65">
        <f>IF(ISNA(VLOOKUP($C113,ИД!$A$2:$I$11,8,0)),0,VLOOKUP($C113,ИД!$A$2:$I$11,8,0))</f>
        <v>0</v>
      </c>
      <c r="P113" s="66">
        <f>IF(ISNA(VLOOKUP($C113,ИД!$A$2:$I$11,9,0)),0,VLOOKUP($C113,ИД!$A$2:$I$11,9,0))</f>
        <v>0</v>
      </c>
      <c r="Q113" s="66">
        <f t="shared" si="33"/>
        <v>0</v>
      </c>
      <c r="R113" s="72">
        <f t="shared" si="34"/>
        <v>0</v>
      </c>
      <c r="S113" s="72">
        <f t="shared" si="35"/>
        <v>0</v>
      </c>
      <c r="T113" s="90">
        <f t="shared" si="36"/>
        <v>0</v>
      </c>
      <c r="U113" s="97">
        <f>IF(ISNA(VLOOKUP($C113,ИД!$A$2:$G$11,7,0)),0,VLOOKUP($C113,ИД!$A$2:$G$11,7,0))</f>
        <v>0</v>
      </c>
      <c r="V113" s="8">
        <f t="shared" si="37"/>
        <v>0</v>
      </c>
      <c r="W113" s="8">
        <f t="shared" si="30"/>
        <v>0</v>
      </c>
      <c r="X113" s="98">
        <f>IF(ISNA(VLOOKUP($C113,ИД!$A$2:$J$11,10,0)),0,VLOOKUP($C113,ИД!$A$2:$J$11,10,0))</f>
        <v>0</v>
      </c>
      <c r="Y113" s="101">
        <f>IF(ISNA(VLOOKUP($C113,ИД!$A$2:$F$11,6,0)),0,VLOOKUP($C113,ИД!$A$2:$F$11,6,0))</f>
        <v>0</v>
      </c>
      <c r="Z113" s="34">
        <f t="shared" si="29"/>
        <v>0</v>
      </c>
      <c r="AA113" s="34">
        <f t="shared" si="31"/>
        <v>0</v>
      </c>
      <c r="AB113" s="102">
        <f>IF(ISNA(VLOOKUP($C113,ИД!$A$2:$E$11,5,0)),0,VLOOKUP($C113,ИД!$A$2:$E$11,5,0))</f>
        <v>0</v>
      </c>
      <c r="AC113" s="6"/>
      <c r="AD113" s="15"/>
      <c r="AE113" s="12"/>
      <c r="AF113" s="12"/>
      <c r="AG113" s="2"/>
    </row>
    <row r="114" spans="1:33" s="5" customFormat="1" ht="15" hidden="1" customHeight="1" outlineLevel="1" x14ac:dyDescent="0.25">
      <c r="A114" s="107"/>
      <c r="B114" s="13"/>
      <c r="C114" s="13"/>
      <c r="D114" s="64">
        <f>IF(ISNA(VLOOKUP($C114,ИД!$A$2:$D$11,2,0)),0,VLOOKUP($C114,ИД!$A$2:$D$11,2,0))</f>
        <v>0</v>
      </c>
      <c r="E114" s="64">
        <f>IF(ISNA(VLOOKUP($C114,ИД!$A$2:$D$11,2,0)),0,VLOOKUP($C114,ИД!$A$2:$D$11,3,0))</f>
        <v>0</v>
      </c>
      <c r="F114" s="64">
        <f>IF(ISNA(VLOOKUP($C114,ИД!$A$2:$D$11,2,0)),0,VLOOKUP($C114,ИД!$A$2:$D$11,4,0))</f>
        <v>0</v>
      </c>
      <c r="G114" s="11">
        <v>42</v>
      </c>
      <c r="H114" s="73"/>
      <c r="I114" s="73"/>
      <c r="J114" s="73"/>
      <c r="K114" s="14"/>
      <c r="L114" s="71">
        <f t="shared" si="27"/>
        <v>0</v>
      </c>
      <c r="M114" s="108">
        <f t="shared" si="32"/>
        <v>0</v>
      </c>
      <c r="N114" s="89">
        <f t="shared" si="28"/>
        <v>0</v>
      </c>
      <c r="O114" s="65">
        <f>IF(ISNA(VLOOKUP($C114,ИД!$A$2:$I$11,8,0)),0,VLOOKUP($C114,ИД!$A$2:$I$11,8,0))</f>
        <v>0</v>
      </c>
      <c r="P114" s="66">
        <f>IF(ISNA(VLOOKUP($C114,ИД!$A$2:$I$11,9,0)),0,VLOOKUP($C114,ИД!$A$2:$I$11,9,0))</f>
        <v>0</v>
      </c>
      <c r="Q114" s="66">
        <f t="shared" si="33"/>
        <v>0</v>
      </c>
      <c r="R114" s="72">
        <f t="shared" si="34"/>
        <v>0</v>
      </c>
      <c r="S114" s="72">
        <f t="shared" si="35"/>
        <v>0</v>
      </c>
      <c r="T114" s="90">
        <f t="shared" si="36"/>
        <v>0</v>
      </c>
      <c r="U114" s="97">
        <f>IF(ISNA(VLOOKUP($C114,ИД!$A$2:$G$11,7,0)),0,VLOOKUP($C114,ИД!$A$2:$G$11,7,0))</f>
        <v>0</v>
      </c>
      <c r="V114" s="8">
        <f t="shared" si="37"/>
        <v>0</v>
      </c>
      <c r="W114" s="8">
        <f t="shared" si="30"/>
        <v>0</v>
      </c>
      <c r="X114" s="98">
        <f>IF(ISNA(VLOOKUP($C114,ИД!$A$2:$J$11,10,0)),0,VLOOKUP($C114,ИД!$A$2:$J$11,10,0))</f>
        <v>0</v>
      </c>
      <c r="Y114" s="101">
        <f>IF(ISNA(VLOOKUP($C114,ИД!$A$2:$F$11,6,0)),0,VLOOKUP($C114,ИД!$A$2:$F$11,6,0))</f>
        <v>0</v>
      </c>
      <c r="Z114" s="34">
        <f t="shared" si="29"/>
        <v>0</v>
      </c>
      <c r="AA114" s="34">
        <f t="shared" si="31"/>
        <v>0</v>
      </c>
      <c r="AB114" s="102">
        <f>IF(ISNA(VLOOKUP($C114,ИД!$A$2:$E$11,5,0)),0,VLOOKUP($C114,ИД!$A$2:$E$11,5,0))</f>
        <v>0</v>
      </c>
      <c r="AC114" s="6"/>
      <c r="AD114" s="15"/>
      <c r="AE114" s="12"/>
      <c r="AF114" s="12"/>
      <c r="AG114" s="2"/>
    </row>
    <row r="115" spans="1:33" s="5" customFormat="1" ht="15" hidden="1" customHeight="1" outlineLevel="1" x14ac:dyDescent="0.25">
      <c r="A115" s="107"/>
      <c r="B115" s="13"/>
      <c r="C115" s="13"/>
      <c r="D115" s="64">
        <f>IF(ISNA(VLOOKUP($C115,ИД!$A$2:$D$11,2,0)),0,VLOOKUP($C115,ИД!$A$2:$D$11,2,0))</f>
        <v>0</v>
      </c>
      <c r="E115" s="64">
        <f>IF(ISNA(VLOOKUP($C115,ИД!$A$2:$D$11,2,0)),0,VLOOKUP($C115,ИД!$A$2:$D$11,3,0))</f>
        <v>0</v>
      </c>
      <c r="F115" s="64">
        <f>IF(ISNA(VLOOKUP($C115,ИД!$A$2:$D$11,2,0)),0,VLOOKUP($C115,ИД!$A$2:$D$11,4,0))</f>
        <v>0</v>
      </c>
      <c r="G115" s="11">
        <v>11</v>
      </c>
      <c r="H115" s="73"/>
      <c r="I115" s="73"/>
      <c r="J115" s="73"/>
      <c r="K115" s="14"/>
      <c r="L115" s="71">
        <f t="shared" si="27"/>
        <v>0</v>
      </c>
      <c r="M115" s="108">
        <f t="shared" si="15"/>
        <v>0</v>
      </c>
      <c r="N115" s="89">
        <f t="shared" si="28"/>
        <v>0</v>
      </c>
      <c r="O115" s="65">
        <f>IF(ISNA(VLOOKUP($C115,ИД!$A$2:$I$11,8,0)),0,VLOOKUP($C115,ИД!$A$2:$I$11,8,0))</f>
        <v>0</v>
      </c>
      <c r="P115" s="66">
        <f>IF(ISNA(VLOOKUP($C115,ИД!$A$2:$I$11,9,0)),0,VLOOKUP($C115,ИД!$A$2:$I$11,9,0))</f>
        <v>0</v>
      </c>
      <c r="Q115" s="66">
        <f t="shared" si="16"/>
        <v>0</v>
      </c>
      <c r="R115" s="72">
        <f t="shared" si="17"/>
        <v>0</v>
      </c>
      <c r="S115" s="72">
        <f t="shared" si="18"/>
        <v>0</v>
      </c>
      <c r="T115" s="90">
        <f t="shared" si="19"/>
        <v>0</v>
      </c>
      <c r="U115" s="97">
        <f>IF(ISNA(VLOOKUP($C115,ИД!$A$2:$G$11,7,0)),0,VLOOKUP($C115,ИД!$A$2:$G$11,7,0))</f>
        <v>0</v>
      </c>
      <c r="V115" s="8">
        <f t="shared" si="20"/>
        <v>0</v>
      </c>
      <c r="W115" s="8">
        <f t="shared" si="30"/>
        <v>0</v>
      </c>
      <c r="X115" s="98">
        <f>IF(ISNA(VLOOKUP($C115,ИД!$A$2:$J$11,10,0)),0,VLOOKUP($C115,ИД!$A$2:$J$11,10,0))</f>
        <v>0</v>
      </c>
      <c r="Y115" s="101">
        <f>IF(ISNA(VLOOKUP($C115,ИД!$A$2:$F$11,6,0)),0,VLOOKUP($C115,ИД!$A$2:$F$11,6,0))</f>
        <v>0</v>
      </c>
      <c r="Z115" s="34">
        <f t="shared" si="29"/>
        <v>0</v>
      </c>
      <c r="AA115" s="34">
        <f t="shared" si="31"/>
        <v>0</v>
      </c>
      <c r="AB115" s="102">
        <f>IF(ISNA(VLOOKUP($C115,ИД!$A$2:$E$11,5,0)),0,VLOOKUP($C115,ИД!$A$2:$E$11,5,0))</f>
        <v>0</v>
      </c>
      <c r="AC115" s="6"/>
      <c r="AD115" s="15"/>
      <c r="AE115" s="12"/>
      <c r="AF115" s="12"/>
      <c r="AG115" s="2"/>
    </row>
    <row r="116" spans="1:33" s="5" customFormat="1" ht="15" hidden="1" customHeight="1" outlineLevel="1" x14ac:dyDescent="0.25">
      <c r="A116" s="107"/>
      <c r="B116" s="13"/>
      <c r="C116" s="13"/>
      <c r="D116" s="64">
        <f>IF(ISNA(VLOOKUP($C116,ИД!$A$2:$D$11,2,0)),0,VLOOKUP($C116,ИД!$A$2:$D$11,2,0))</f>
        <v>0</v>
      </c>
      <c r="E116" s="64">
        <f>IF(ISNA(VLOOKUP($C116,ИД!$A$2:$D$11,2,0)),0,VLOOKUP($C116,ИД!$A$2:$D$11,3,0))</f>
        <v>0</v>
      </c>
      <c r="F116" s="64">
        <f>IF(ISNA(VLOOKUP($C116,ИД!$A$2:$D$11,2,0)),0,VLOOKUP($C116,ИД!$A$2:$D$11,4,0))</f>
        <v>0</v>
      </c>
      <c r="G116" s="11">
        <v>12</v>
      </c>
      <c r="H116" s="73"/>
      <c r="I116" s="73"/>
      <c r="J116" s="73"/>
      <c r="K116" s="14"/>
      <c r="L116" s="71">
        <f t="shared" si="27"/>
        <v>0</v>
      </c>
      <c r="M116" s="108">
        <f t="shared" si="15"/>
        <v>0</v>
      </c>
      <c r="N116" s="89">
        <f t="shared" si="28"/>
        <v>0</v>
      </c>
      <c r="O116" s="65">
        <f>IF(ISNA(VLOOKUP($C116,ИД!$A$2:$I$11,8,0)),0,VLOOKUP($C116,ИД!$A$2:$I$11,8,0))</f>
        <v>0</v>
      </c>
      <c r="P116" s="66">
        <f>IF(ISNA(VLOOKUP($C116,ИД!$A$2:$I$11,9,0)),0,VLOOKUP($C116,ИД!$A$2:$I$11,9,0))</f>
        <v>0</v>
      </c>
      <c r="Q116" s="66">
        <f t="shared" si="16"/>
        <v>0</v>
      </c>
      <c r="R116" s="72">
        <f t="shared" si="17"/>
        <v>0</v>
      </c>
      <c r="S116" s="72">
        <f t="shared" si="18"/>
        <v>0</v>
      </c>
      <c r="T116" s="90">
        <f t="shared" si="19"/>
        <v>0</v>
      </c>
      <c r="U116" s="97">
        <f>IF(ISNA(VLOOKUP($C116,ИД!$A$2:$G$11,7,0)),0,VLOOKUP($C116,ИД!$A$2:$G$11,7,0))</f>
        <v>0</v>
      </c>
      <c r="V116" s="8">
        <f t="shared" si="20"/>
        <v>0</v>
      </c>
      <c r="W116" s="8">
        <f t="shared" si="30"/>
        <v>0</v>
      </c>
      <c r="X116" s="98">
        <f>IF(ISNA(VLOOKUP($C116,ИД!$A$2:$J$11,10,0)),0,VLOOKUP($C116,ИД!$A$2:$J$11,10,0))</f>
        <v>0</v>
      </c>
      <c r="Y116" s="101">
        <f>IF(ISNA(VLOOKUP($C116,ИД!$A$2:$F$11,6,0)),0,VLOOKUP($C116,ИД!$A$2:$F$11,6,0))</f>
        <v>0</v>
      </c>
      <c r="Z116" s="34">
        <f t="shared" si="29"/>
        <v>0</v>
      </c>
      <c r="AA116" s="34">
        <f t="shared" si="31"/>
        <v>0</v>
      </c>
      <c r="AB116" s="102">
        <f>IF(ISNA(VLOOKUP($C116,ИД!$A$2:$E$11,5,0)),0,VLOOKUP($C116,ИД!$A$2:$E$11,5,0))</f>
        <v>0</v>
      </c>
      <c r="AC116" s="6"/>
      <c r="AD116" s="15"/>
      <c r="AE116" s="12"/>
      <c r="AF116" s="12"/>
      <c r="AG116" s="2"/>
    </row>
    <row r="117" spans="1:33" s="5" customFormat="1" ht="15" customHeight="1" collapsed="1" x14ac:dyDescent="0.25">
      <c r="A117" s="107"/>
      <c r="B117" s="13"/>
      <c r="C117" s="13"/>
      <c r="D117" s="64">
        <f>IF(ISNA(VLOOKUP($C117,ИД!$A$2:$D$11,2,0)),0,VLOOKUP($C117,ИД!$A$2:$D$11,2,0))</f>
        <v>0</v>
      </c>
      <c r="E117" s="64">
        <f>IF(ISNA(VLOOKUP($C117,ИД!$A$2:$D$11,2,0)),0,VLOOKUP($C117,ИД!$A$2:$D$11,3,0))</f>
        <v>0</v>
      </c>
      <c r="F117" s="64">
        <f>IF(ISNA(VLOOKUP($C117,ИД!$A$2:$D$11,2,0)),0,VLOOKUP($C117,ИД!$A$2:$D$11,4,0))</f>
        <v>0</v>
      </c>
      <c r="G117" s="11">
        <v>13</v>
      </c>
      <c r="H117" s="73"/>
      <c r="I117" s="73"/>
      <c r="J117" s="73"/>
      <c r="K117" s="14"/>
      <c r="L117" s="71">
        <f t="shared" si="27"/>
        <v>0</v>
      </c>
      <c r="M117" s="108">
        <f t="shared" si="15"/>
        <v>0</v>
      </c>
      <c r="N117" s="89">
        <f t="shared" si="28"/>
        <v>0</v>
      </c>
      <c r="O117" s="65">
        <f>IF(ISNA(VLOOKUP($C117,ИД!$A$2:$I$11,8,0)),0,VLOOKUP($C117,ИД!$A$2:$I$11,8,0))</f>
        <v>0</v>
      </c>
      <c r="P117" s="66">
        <f>IF(ISNA(VLOOKUP($C117,ИД!$A$2:$I$11,9,0)),0,VLOOKUP($C117,ИД!$A$2:$I$11,9,0))</f>
        <v>0</v>
      </c>
      <c r="Q117" s="66">
        <f t="shared" si="16"/>
        <v>0</v>
      </c>
      <c r="R117" s="72">
        <f t="shared" si="17"/>
        <v>0</v>
      </c>
      <c r="S117" s="72">
        <f t="shared" si="18"/>
        <v>0</v>
      </c>
      <c r="T117" s="90">
        <f t="shared" si="19"/>
        <v>0</v>
      </c>
      <c r="U117" s="97">
        <f>IF(ISNA(VLOOKUP($C117,ИД!$A$2:$G$11,7,0)),0,VLOOKUP($C117,ИД!$A$2:$G$11,7,0))</f>
        <v>0</v>
      </c>
      <c r="V117" s="8">
        <f t="shared" si="20"/>
        <v>0</v>
      </c>
      <c r="W117" s="8">
        <f t="shared" si="30"/>
        <v>0</v>
      </c>
      <c r="X117" s="98">
        <f>IF(ISNA(VLOOKUP($C117,ИД!$A$2:$J$11,10,0)),0,VLOOKUP($C117,ИД!$A$2:$J$11,10,0))</f>
        <v>0</v>
      </c>
      <c r="Y117" s="101">
        <f>IF(ISNA(VLOOKUP($C117,ИД!$A$2:$F$11,6,0)),0,VLOOKUP($C117,ИД!$A$2:$F$11,6,0))</f>
        <v>0</v>
      </c>
      <c r="Z117" s="34">
        <f t="shared" si="29"/>
        <v>0</v>
      </c>
      <c r="AA117" s="34">
        <f t="shared" si="31"/>
        <v>0</v>
      </c>
      <c r="AB117" s="102">
        <f>IF(ISNA(VLOOKUP($C117,ИД!$A$2:$E$11,5,0)),0,VLOOKUP($C117,ИД!$A$2:$E$11,5,0))</f>
        <v>0</v>
      </c>
      <c r="AC117" s="6"/>
      <c r="AD117" s="15"/>
      <c r="AE117" s="12"/>
      <c r="AF117" s="12"/>
      <c r="AG117" s="2"/>
    </row>
    <row r="118" spans="1:33" s="5" customFormat="1" ht="15" hidden="1" customHeight="1" outlineLevel="1" x14ac:dyDescent="0.25">
      <c r="A118" s="107"/>
      <c r="B118" s="13"/>
      <c r="C118" s="13"/>
      <c r="D118" s="64">
        <f>IF(ISNA(VLOOKUP($C118,ИД!$A$2:$D$11,2,0)),0,VLOOKUP($C118,ИД!$A$2:$D$11,2,0))</f>
        <v>0</v>
      </c>
      <c r="E118" s="64">
        <f>IF(ISNA(VLOOKUP($C118,ИД!$A$2:$D$11,2,0)),0,VLOOKUP($C118,ИД!$A$2:$D$11,3,0))</f>
        <v>0</v>
      </c>
      <c r="F118" s="64">
        <f>IF(ISNA(VLOOKUP($C118,ИД!$A$2:$D$11,2,0)),0,VLOOKUP($C118,ИД!$A$2:$D$11,4,0))</f>
        <v>0</v>
      </c>
      <c r="G118" s="11">
        <v>14</v>
      </c>
      <c r="H118" s="73"/>
      <c r="I118" s="73"/>
      <c r="J118" s="73"/>
      <c r="K118" s="14"/>
      <c r="L118" s="71">
        <f t="shared" si="27"/>
        <v>0</v>
      </c>
      <c r="M118" s="108">
        <f t="shared" si="15"/>
        <v>0</v>
      </c>
      <c r="N118" s="89">
        <f t="shared" si="28"/>
        <v>0</v>
      </c>
      <c r="O118" s="65">
        <f>IF(ISNA(VLOOKUP($C118,ИД!$A$2:$I$11,8,0)),0,VLOOKUP($C118,ИД!$A$2:$I$11,8,0))</f>
        <v>0</v>
      </c>
      <c r="P118" s="66">
        <f>IF(ISNA(VLOOKUP($C118,ИД!$A$2:$I$11,9,0)),0,VLOOKUP($C118,ИД!$A$2:$I$11,9,0))</f>
        <v>0</v>
      </c>
      <c r="Q118" s="66">
        <f t="shared" si="16"/>
        <v>0</v>
      </c>
      <c r="R118" s="72">
        <f t="shared" si="17"/>
        <v>0</v>
      </c>
      <c r="S118" s="72">
        <f t="shared" si="18"/>
        <v>0</v>
      </c>
      <c r="T118" s="90">
        <f t="shared" si="19"/>
        <v>0</v>
      </c>
      <c r="U118" s="97">
        <f>IF(ISNA(VLOOKUP($C118,ИД!$A$2:$G$11,7,0)),0,VLOOKUP($C118,ИД!$A$2:$G$11,7,0))</f>
        <v>0</v>
      </c>
      <c r="V118" s="8">
        <f t="shared" si="20"/>
        <v>0</v>
      </c>
      <c r="W118" s="8">
        <f t="shared" si="30"/>
        <v>0</v>
      </c>
      <c r="X118" s="98">
        <f>IF(ISNA(VLOOKUP($C118,ИД!$A$2:$J$11,10,0)),0,VLOOKUP($C118,ИД!$A$2:$J$11,10,0))</f>
        <v>0</v>
      </c>
      <c r="Y118" s="101">
        <f>IF(ISNA(VLOOKUP($C118,ИД!$A$2:$F$11,6,0)),0,VLOOKUP($C118,ИД!$A$2:$F$11,6,0))</f>
        <v>0</v>
      </c>
      <c r="Z118" s="34">
        <f t="shared" si="29"/>
        <v>0</v>
      </c>
      <c r="AA118" s="34">
        <f t="shared" si="31"/>
        <v>0</v>
      </c>
      <c r="AB118" s="102">
        <f>IF(ISNA(VLOOKUP($C118,ИД!$A$2:$E$11,5,0)),0,VLOOKUP($C118,ИД!$A$2:$E$11,5,0))</f>
        <v>0</v>
      </c>
      <c r="AC118" s="6"/>
      <c r="AD118" s="15"/>
      <c r="AE118" s="12"/>
      <c r="AF118" s="12"/>
      <c r="AG118" s="2"/>
    </row>
    <row r="119" spans="1:33" s="5" customFormat="1" ht="15" hidden="1" customHeight="1" outlineLevel="1" x14ac:dyDescent="0.25">
      <c r="A119" s="107"/>
      <c r="B119" s="13"/>
      <c r="C119" s="13"/>
      <c r="D119" s="64">
        <f>IF(ISNA(VLOOKUP($C119,ИД!$A$2:$D$11,2,0)),0,VLOOKUP($C119,ИД!$A$2:$D$11,2,0))</f>
        <v>0</v>
      </c>
      <c r="E119" s="64">
        <f>IF(ISNA(VLOOKUP($C119,ИД!$A$2:$D$11,2,0)),0,VLOOKUP($C119,ИД!$A$2:$D$11,3,0))</f>
        <v>0</v>
      </c>
      <c r="F119" s="64">
        <f>IF(ISNA(VLOOKUP($C119,ИД!$A$2:$D$11,2,0)),0,VLOOKUP($C119,ИД!$A$2:$D$11,4,0))</f>
        <v>0</v>
      </c>
      <c r="G119" s="11">
        <v>15</v>
      </c>
      <c r="H119" s="73"/>
      <c r="I119" s="73"/>
      <c r="J119" s="73"/>
      <c r="K119" s="14"/>
      <c r="L119" s="71">
        <f t="shared" si="27"/>
        <v>0</v>
      </c>
      <c r="M119" s="108">
        <f t="shared" si="15"/>
        <v>0</v>
      </c>
      <c r="N119" s="89">
        <f t="shared" si="28"/>
        <v>0</v>
      </c>
      <c r="O119" s="65">
        <f>IF(ISNA(VLOOKUP($C119,ИД!$A$2:$I$11,8,0)),0,VLOOKUP($C119,ИД!$A$2:$I$11,8,0))</f>
        <v>0</v>
      </c>
      <c r="P119" s="66">
        <f>IF(ISNA(VLOOKUP($C119,ИД!$A$2:$I$11,9,0)),0,VLOOKUP($C119,ИД!$A$2:$I$11,9,0))</f>
        <v>0</v>
      </c>
      <c r="Q119" s="66">
        <f t="shared" si="16"/>
        <v>0</v>
      </c>
      <c r="R119" s="72">
        <f t="shared" si="17"/>
        <v>0</v>
      </c>
      <c r="S119" s="72">
        <f t="shared" si="18"/>
        <v>0</v>
      </c>
      <c r="T119" s="90">
        <f t="shared" si="19"/>
        <v>0</v>
      </c>
      <c r="U119" s="97">
        <f>IF(ISNA(VLOOKUP($C119,ИД!$A$2:$G$11,7,0)),0,VLOOKUP($C119,ИД!$A$2:$G$11,7,0))</f>
        <v>0</v>
      </c>
      <c r="V119" s="8">
        <f t="shared" si="20"/>
        <v>0</v>
      </c>
      <c r="W119" s="8">
        <f t="shared" si="30"/>
        <v>0</v>
      </c>
      <c r="X119" s="98">
        <f>IF(ISNA(VLOOKUP($C119,ИД!$A$2:$J$11,10,0)),0,VLOOKUP($C119,ИД!$A$2:$J$11,10,0))</f>
        <v>0</v>
      </c>
      <c r="Y119" s="101">
        <f>IF(ISNA(VLOOKUP($C119,ИД!$A$2:$F$11,6,0)),0,VLOOKUP($C119,ИД!$A$2:$F$11,6,0))</f>
        <v>0</v>
      </c>
      <c r="Z119" s="34">
        <f t="shared" si="29"/>
        <v>0</v>
      </c>
      <c r="AA119" s="34">
        <f t="shared" si="31"/>
        <v>0</v>
      </c>
      <c r="AB119" s="102">
        <f>IF(ISNA(VLOOKUP($C119,ИД!$A$2:$E$11,5,0)),0,VLOOKUP($C119,ИД!$A$2:$E$11,5,0))</f>
        <v>0</v>
      </c>
      <c r="AC119" s="6"/>
      <c r="AD119" s="15"/>
      <c r="AE119" s="12"/>
      <c r="AF119" s="12"/>
      <c r="AG119" s="2"/>
    </row>
    <row r="120" spans="1:33" s="5" customFormat="1" ht="15" hidden="1" customHeight="1" outlineLevel="1" x14ac:dyDescent="0.25">
      <c r="A120" s="107"/>
      <c r="B120" s="13"/>
      <c r="C120" s="13"/>
      <c r="D120" s="64">
        <f>IF(ISNA(VLOOKUP($C120,ИД!$A$2:$D$11,2,0)),0,VLOOKUP($C120,ИД!$A$2:$D$11,2,0))</f>
        <v>0</v>
      </c>
      <c r="E120" s="64">
        <f>IF(ISNA(VLOOKUP($C120,ИД!$A$2:$D$11,2,0)),0,VLOOKUP($C120,ИД!$A$2:$D$11,3,0))</f>
        <v>0</v>
      </c>
      <c r="F120" s="64">
        <f>IF(ISNA(VLOOKUP($C120,ИД!$A$2:$D$11,2,0)),0,VLOOKUP($C120,ИД!$A$2:$D$11,4,0))</f>
        <v>0</v>
      </c>
      <c r="G120" s="11">
        <v>16</v>
      </c>
      <c r="H120" s="73"/>
      <c r="I120" s="73"/>
      <c r="J120" s="73"/>
      <c r="K120" s="14"/>
      <c r="L120" s="71">
        <f t="shared" si="27"/>
        <v>0</v>
      </c>
      <c r="M120" s="108">
        <f t="shared" si="15"/>
        <v>0</v>
      </c>
      <c r="N120" s="89">
        <f t="shared" si="28"/>
        <v>0</v>
      </c>
      <c r="O120" s="65">
        <f>IF(ISNA(VLOOKUP($C120,ИД!$A$2:$I$11,8,0)),0,VLOOKUP($C120,ИД!$A$2:$I$11,8,0))</f>
        <v>0</v>
      </c>
      <c r="P120" s="66">
        <f>IF(ISNA(VLOOKUP($C120,ИД!$A$2:$I$11,9,0)),0,VLOOKUP($C120,ИД!$A$2:$I$11,9,0))</f>
        <v>0</v>
      </c>
      <c r="Q120" s="66">
        <f t="shared" si="16"/>
        <v>0</v>
      </c>
      <c r="R120" s="72">
        <f t="shared" si="17"/>
        <v>0</v>
      </c>
      <c r="S120" s="72">
        <f t="shared" si="18"/>
        <v>0</v>
      </c>
      <c r="T120" s="90">
        <f t="shared" si="19"/>
        <v>0</v>
      </c>
      <c r="U120" s="97">
        <f>IF(ISNA(VLOOKUP($C120,ИД!$A$2:$G$11,7,0)),0,VLOOKUP($C120,ИД!$A$2:$G$11,7,0))</f>
        <v>0</v>
      </c>
      <c r="V120" s="8">
        <f t="shared" si="20"/>
        <v>0</v>
      </c>
      <c r="W120" s="8">
        <f t="shared" si="30"/>
        <v>0</v>
      </c>
      <c r="X120" s="98">
        <f>IF(ISNA(VLOOKUP($C120,ИД!$A$2:$J$11,10,0)),0,VLOOKUP($C120,ИД!$A$2:$J$11,10,0))</f>
        <v>0</v>
      </c>
      <c r="Y120" s="101">
        <f>IF(ISNA(VLOOKUP($C120,ИД!$A$2:$F$11,6,0)),0,VLOOKUP($C120,ИД!$A$2:$F$11,6,0))</f>
        <v>0</v>
      </c>
      <c r="Z120" s="34">
        <f t="shared" si="29"/>
        <v>0</v>
      </c>
      <c r="AA120" s="34">
        <f t="shared" si="31"/>
        <v>0</v>
      </c>
      <c r="AB120" s="102">
        <f>IF(ISNA(VLOOKUP($C120,ИД!$A$2:$E$11,5,0)),0,VLOOKUP($C120,ИД!$A$2:$E$11,5,0))</f>
        <v>0</v>
      </c>
      <c r="AC120" s="6"/>
      <c r="AD120" s="15"/>
      <c r="AE120" s="12"/>
      <c r="AF120" s="12"/>
      <c r="AG120" s="2"/>
    </row>
    <row r="121" spans="1:33" s="5" customFormat="1" ht="15" hidden="1" customHeight="1" outlineLevel="1" x14ac:dyDescent="0.25">
      <c r="A121" s="107"/>
      <c r="B121" s="13"/>
      <c r="C121" s="13"/>
      <c r="D121" s="64">
        <f>IF(ISNA(VLOOKUP($C121,ИД!$A$2:$D$11,2,0)),0,VLOOKUP($C121,ИД!$A$2:$D$11,2,0))</f>
        <v>0</v>
      </c>
      <c r="E121" s="64">
        <f>IF(ISNA(VLOOKUP($C121,ИД!$A$2:$D$11,2,0)),0,VLOOKUP($C121,ИД!$A$2:$D$11,3,0))</f>
        <v>0</v>
      </c>
      <c r="F121" s="64">
        <f>IF(ISNA(VLOOKUP($C121,ИД!$A$2:$D$11,2,0)),0,VLOOKUP($C121,ИД!$A$2:$D$11,4,0))</f>
        <v>0</v>
      </c>
      <c r="G121" s="11">
        <v>17</v>
      </c>
      <c r="H121" s="73"/>
      <c r="I121" s="73"/>
      <c r="J121" s="73"/>
      <c r="K121" s="14"/>
      <c r="L121" s="71">
        <f t="shared" si="27"/>
        <v>0</v>
      </c>
      <c r="M121" s="108">
        <f t="shared" si="15"/>
        <v>0</v>
      </c>
      <c r="N121" s="89">
        <f t="shared" si="28"/>
        <v>0</v>
      </c>
      <c r="O121" s="65">
        <f>IF(ISNA(VLOOKUP($C121,ИД!$A$2:$I$11,8,0)),0,VLOOKUP($C121,ИД!$A$2:$I$11,8,0))</f>
        <v>0</v>
      </c>
      <c r="P121" s="66">
        <f>IF(ISNA(VLOOKUP($C121,ИД!$A$2:$I$11,9,0)),0,VLOOKUP($C121,ИД!$A$2:$I$11,9,0))</f>
        <v>0</v>
      </c>
      <c r="Q121" s="66">
        <f t="shared" si="16"/>
        <v>0</v>
      </c>
      <c r="R121" s="72">
        <f t="shared" si="17"/>
        <v>0</v>
      </c>
      <c r="S121" s="72">
        <f t="shared" si="18"/>
        <v>0</v>
      </c>
      <c r="T121" s="90">
        <f t="shared" si="19"/>
        <v>0</v>
      </c>
      <c r="U121" s="97">
        <f>IF(ISNA(VLOOKUP($C121,ИД!$A$2:$G$11,7,0)),0,VLOOKUP($C121,ИД!$A$2:$G$11,7,0))</f>
        <v>0</v>
      </c>
      <c r="V121" s="8">
        <f t="shared" si="20"/>
        <v>0</v>
      </c>
      <c r="W121" s="8">
        <f t="shared" si="30"/>
        <v>0</v>
      </c>
      <c r="X121" s="98">
        <f>IF(ISNA(VLOOKUP($C121,ИД!$A$2:$J$11,10,0)),0,VLOOKUP($C121,ИД!$A$2:$J$11,10,0))</f>
        <v>0</v>
      </c>
      <c r="Y121" s="101">
        <f>IF(ISNA(VLOOKUP($C121,ИД!$A$2:$F$11,6,0)),0,VLOOKUP($C121,ИД!$A$2:$F$11,6,0))</f>
        <v>0</v>
      </c>
      <c r="Z121" s="34">
        <f t="shared" si="29"/>
        <v>0</v>
      </c>
      <c r="AA121" s="34">
        <f t="shared" si="31"/>
        <v>0</v>
      </c>
      <c r="AB121" s="102">
        <f>IF(ISNA(VLOOKUP($C121,ИД!$A$2:$E$11,5,0)),0,VLOOKUP($C121,ИД!$A$2:$E$11,5,0))</f>
        <v>0</v>
      </c>
      <c r="AC121" s="6"/>
      <c r="AD121" s="15"/>
      <c r="AE121" s="12"/>
      <c r="AF121" s="12"/>
      <c r="AG121" s="2"/>
    </row>
    <row r="122" spans="1:33" s="5" customFormat="1" ht="15" hidden="1" customHeight="1" outlineLevel="1" x14ac:dyDescent="0.25">
      <c r="A122" s="107"/>
      <c r="B122" s="13"/>
      <c r="C122" s="13"/>
      <c r="D122" s="64">
        <f>IF(ISNA(VLOOKUP($C122,ИД!$A$2:$D$11,2,0)),0,VLOOKUP($C122,ИД!$A$2:$D$11,2,0))</f>
        <v>0</v>
      </c>
      <c r="E122" s="64">
        <f>IF(ISNA(VLOOKUP($C122,ИД!$A$2:$D$11,2,0)),0,VLOOKUP($C122,ИД!$A$2:$D$11,3,0))</f>
        <v>0</v>
      </c>
      <c r="F122" s="64">
        <f>IF(ISNA(VLOOKUP($C122,ИД!$A$2:$D$11,2,0)),0,VLOOKUP($C122,ИД!$A$2:$D$11,4,0))</f>
        <v>0</v>
      </c>
      <c r="G122" s="11">
        <v>18</v>
      </c>
      <c r="H122" s="73"/>
      <c r="I122" s="73"/>
      <c r="J122" s="73"/>
      <c r="K122" s="14"/>
      <c r="L122" s="71">
        <f t="shared" si="27"/>
        <v>0</v>
      </c>
      <c r="M122" s="108">
        <f t="shared" si="15"/>
        <v>0</v>
      </c>
      <c r="N122" s="89">
        <f t="shared" si="28"/>
        <v>0</v>
      </c>
      <c r="O122" s="65">
        <f>IF(ISNA(VLOOKUP($C122,ИД!$A$2:$I$11,8,0)),0,VLOOKUP($C122,ИД!$A$2:$I$11,8,0))</f>
        <v>0</v>
      </c>
      <c r="P122" s="66">
        <f>IF(ISNA(VLOOKUP($C122,ИД!$A$2:$I$11,9,0)),0,VLOOKUP($C122,ИД!$A$2:$I$11,9,0))</f>
        <v>0</v>
      </c>
      <c r="Q122" s="66">
        <f t="shared" si="16"/>
        <v>0</v>
      </c>
      <c r="R122" s="72">
        <f t="shared" si="17"/>
        <v>0</v>
      </c>
      <c r="S122" s="72">
        <f t="shared" si="18"/>
        <v>0</v>
      </c>
      <c r="T122" s="90">
        <f t="shared" si="19"/>
        <v>0</v>
      </c>
      <c r="U122" s="97">
        <f>IF(ISNA(VLOOKUP($C122,ИД!$A$2:$G$11,7,0)),0,VLOOKUP($C122,ИД!$A$2:$G$11,7,0))</f>
        <v>0</v>
      </c>
      <c r="V122" s="8">
        <f t="shared" si="20"/>
        <v>0</v>
      </c>
      <c r="W122" s="8">
        <f t="shared" si="30"/>
        <v>0</v>
      </c>
      <c r="X122" s="98">
        <f>IF(ISNA(VLOOKUP($C122,ИД!$A$2:$J$11,10,0)),0,VLOOKUP($C122,ИД!$A$2:$J$11,10,0))</f>
        <v>0</v>
      </c>
      <c r="Y122" s="101">
        <f>IF(ISNA(VLOOKUP($C122,ИД!$A$2:$F$11,6,0)),0,VLOOKUP($C122,ИД!$A$2:$F$11,6,0))</f>
        <v>0</v>
      </c>
      <c r="Z122" s="34">
        <f t="shared" si="29"/>
        <v>0</v>
      </c>
      <c r="AA122" s="34">
        <f t="shared" si="31"/>
        <v>0</v>
      </c>
      <c r="AB122" s="102">
        <f>IF(ISNA(VLOOKUP($C122,ИД!$A$2:$E$11,5,0)),0,VLOOKUP($C122,ИД!$A$2:$E$11,5,0))</f>
        <v>0</v>
      </c>
      <c r="AC122" s="6"/>
      <c r="AD122" s="15"/>
      <c r="AE122" s="12"/>
      <c r="AF122" s="12"/>
      <c r="AG122" s="2"/>
    </row>
    <row r="123" spans="1:33" s="5" customFormat="1" ht="15" hidden="1" customHeight="1" outlineLevel="1" x14ac:dyDescent="0.25">
      <c r="A123" s="107"/>
      <c r="B123" s="13"/>
      <c r="C123" s="13"/>
      <c r="D123" s="64">
        <f>IF(ISNA(VLOOKUP($C123,ИД!$A$2:$D$11,2,0)),0,VLOOKUP($C123,ИД!$A$2:$D$11,2,0))</f>
        <v>0</v>
      </c>
      <c r="E123" s="64">
        <f>IF(ISNA(VLOOKUP($C123,ИД!$A$2:$D$11,2,0)),0,VLOOKUP($C123,ИД!$A$2:$D$11,3,0))</f>
        <v>0</v>
      </c>
      <c r="F123" s="64">
        <f>IF(ISNA(VLOOKUP($C123,ИД!$A$2:$D$11,2,0)),0,VLOOKUP($C123,ИД!$A$2:$D$11,4,0))</f>
        <v>0</v>
      </c>
      <c r="G123" s="11">
        <v>19</v>
      </c>
      <c r="H123" s="73"/>
      <c r="I123" s="73"/>
      <c r="J123" s="73"/>
      <c r="K123" s="14"/>
      <c r="L123" s="71">
        <f t="shared" si="27"/>
        <v>0</v>
      </c>
      <c r="M123" s="108">
        <f t="shared" ref="M123:M145" si="38">L123*$B$221</f>
        <v>0</v>
      </c>
      <c r="N123" s="89">
        <f t="shared" si="28"/>
        <v>0</v>
      </c>
      <c r="O123" s="65">
        <f>IF(ISNA(VLOOKUP($C123,ИД!$A$2:$I$11,8,0)),0,VLOOKUP($C123,ИД!$A$2:$I$11,8,0))</f>
        <v>0</v>
      </c>
      <c r="P123" s="66">
        <f>IF(ISNA(VLOOKUP($C123,ИД!$A$2:$I$11,9,0)),0,VLOOKUP($C123,ИД!$A$2:$I$11,9,0))</f>
        <v>0</v>
      </c>
      <c r="Q123" s="66">
        <f t="shared" ref="Q123:Q145" si="39">K123</f>
        <v>0</v>
      </c>
      <c r="R123" s="72">
        <f t="shared" ref="R123:R145" si="40">P123*N123*Q123/1000</f>
        <v>0</v>
      </c>
      <c r="S123" s="72">
        <f t="shared" ref="S123:S145" si="41">L123-R123</f>
        <v>0</v>
      </c>
      <c r="T123" s="90">
        <f t="shared" ref="T123:T145" si="42">S123*$B$221</f>
        <v>0</v>
      </c>
      <c r="U123" s="97">
        <f>IF(ISNA(VLOOKUP($C123,ИД!$A$2:$G$11,7,0)),0,VLOOKUP($C123,ИД!$A$2:$G$11,7,0))</f>
        <v>0</v>
      </c>
      <c r="V123" s="8">
        <f t="shared" ref="V123:V145" si="43">N123*U123</f>
        <v>0</v>
      </c>
      <c r="W123" s="8">
        <f t="shared" si="30"/>
        <v>0</v>
      </c>
      <c r="X123" s="98">
        <f>IF(ISNA(VLOOKUP($C123,ИД!$A$2:$J$11,10,0)),0,VLOOKUP($C123,ИД!$A$2:$J$11,10,0))</f>
        <v>0</v>
      </c>
      <c r="Y123" s="101">
        <f>IF(ISNA(VLOOKUP($C123,ИД!$A$2:$F$11,6,0)),0,VLOOKUP($C123,ИД!$A$2:$F$11,6,0))</f>
        <v>0</v>
      </c>
      <c r="Z123" s="34">
        <f t="shared" si="29"/>
        <v>0</v>
      </c>
      <c r="AA123" s="34">
        <f t="shared" si="31"/>
        <v>0</v>
      </c>
      <c r="AB123" s="102">
        <f>IF(ISNA(VLOOKUP($C123,ИД!$A$2:$E$11,5,0)),0,VLOOKUP($C123,ИД!$A$2:$E$11,5,0))</f>
        <v>0</v>
      </c>
      <c r="AC123" s="6"/>
      <c r="AD123" s="15"/>
      <c r="AE123" s="12"/>
      <c r="AF123" s="12"/>
      <c r="AG123" s="2"/>
    </row>
    <row r="124" spans="1:33" s="5" customFormat="1" ht="15" hidden="1" customHeight="1" outlineLevel="1" x14ac:dyDescent="0.25">
      <c r="A124" s="107"/>
      <c r="B124" s="13"/>
      <c r="C124" s="13"/>
      <c r="D124" s="64">
        <f>IF(ISNA(VLOOKUP($C124,ИД!$A$2:$D$11,2,0)),0,VLOOKUP($C124,ИД!$A$2:$D$11,2,0))</f>
        <v>0</v>
      </c>
      <c r="E124" s="64">
        <f>IF(ISNA(VLOOKUP($C124,ИД!$A$2:$D$11,2,0)),0,VLOOKUP($C124,ИД!$A$2:$D$11,3,0))</f>
        <v>0</v>
      </c>
      <c r="F124" s="64">
        <f>IF(ISNA(VLOOKUP($C124,ИД!$A$2:$D$11,2,0)),0,VLOOKUP($C124,ИД!$A$2:$D$11,4,0))</f>
        <v>0</v>
      </c>
      <c r="G124" s="11">
        <v>20</v>
      </c>
      <c r="H124" s="73"/>
      <c r="I124" s="73"/>
      <c r="J124" s="73"/>
      <c r="K124" s="14"/>
      <c r="L124" s="71">
        <f t="shared" si="27"/>
        <v>0</v>
      </c>
      <c r="M124" s="108">
        <f t="shared" si="38"/>
        <v>0</v>
      </c>
      <c r="N124" s="89">
        <f t="shared" si="28"/>
        <v>0</v>
      </c>
      <c r="O124" s="65">
        <f>IF(ISNA(VLOOKUP($C124,ИД!$A$2:$I$11,8,0)),0,VLOOKUP($C124,ИД!$A$2:$I$11,8,0))</f>
        <v>0</v>
      </c>
      <c r="P124" s="66">
        <f>IF(ISNA(VLOOKUP($C124,ИД!$A$2:$I$11,9,0)),0,VLOOKUP($C124,ИД!$A$2:$I$11,9,0))</f>
        <v>0</v>
      </c>
      <c r="Q124" s="66">
        <f t="shared" si="39"/>
        <v>0</v>
      </c>
      <c r="R124" s="72">
        <f t="shared" si="40"/>
        <v>0</v>
      </c>
      <c r="S124" s="72">
        <f t="shared" si="41"/>
        <v>0</v>
      </c>
      <c r="T124" s="90">
        <f t="shared" si="42"/>
        <v>0</v>
      </c>
      <c r="U124" s="97">
        <f>IF(ISNA(VLOOKUP($C124,ИД!$A$2:$G$11,7,0)),0,VLOOKUP($C124,ИД!$A$2:$G$11,7,0))</f>
        <v>0</v>
      </c>
      <c r="V124" s="8">
        <f t="shared" si="43"/>
        <v>0</v>
      </c>
      <c r="W124" s="8">
        <f t="shared" si="30"/>
        <v>0</v>
      </c>
      <c r="X124" s="98">
        <f>IF(ISNA(VLOOKUP($C124,ИД!$A$2:$J$11,10,0)),0,VLOOKUP($C124,ИД!$A$2:$J$11,10,0))</f>
        <v>0</v>
      </c>
      <c r="Y124" s="101">
        <f>IF(ISNA(VLOOKUP($C124,ИД!$A$2:$F$11,6,0)),0,VLOOKUP($C124,ИД!$A$2:$F$11,6,0))</f>
        <v>0</v>
      </c>
      <c r="Z124" s="34">
        <f t="shared" si="29"/>
        <v>0</v>
      </c>
      <c r="AA124" s="34">
        <f t="shared" si="31"/>
        <v>0</v>
      </c>
      <c r="AB124" s="102">
        <f>IF(ISNA(VLOOKUP($C124,ИД!$A$2:$E$11,5,0)),0,VLOOKUP($C124,ИД!$A$2:$E$11,5,0))</f>
        <v>0</v>
      </c>
      <c r="AC124" s="6"/>
      <c r="AD124" s="15"/>
      <c r="AE124" s="12"/>
      <c r="AF124" s="12"/>
      <c r="AG124" s="2"/>
    </row>
    <row r="125" spans="1:33" s="5" customFormat="1" ht="15" hidden="1" customHeight="1" outlineLevel="1" x14ac:dyDescent="0.25">
      <c r="A125" s="107"/>
      <c r="B125" s="13"/>
      <c r="C125" s="13"/>
      <c r="D125" s="64">
        <f>IF(ISNA(VLOOKUP($C125,ИД!$A$2:$D$11,2,0)),0,VLOOKUP($C125,ИД!$A$2:$D$11,2,0))</f>
        <v>0</v>
      </c>
      <c r="E125" s="64">
        <f>IF(ISNA(VLOOKUP($C125,ИД!$A$2:$D$11,2,0)),0,VLOOKUP($C125,ИД!$A$2:$D$11,3,0))</f>
        <v>0</v>
      </c>
      <c r="F125" s="64">
        <f>IF(ISNA(VLOOKUP($C125,ИД!$A$2:$D$11,2,0)),0,VLOOKUP($C125,ИД!$A$2:$D$11,4,0))</f>
        <v>0</v>
      </c>
      <c r="G125" s="11">
        <v>21</v>
      </c>
      <c r="H125" s="73"/>
      <c r="I125" s="73"/>
      <c r="J125" s="73"/>
      <c r="K125" s="14"/>
      <c r="L125" s="71">
        <f t="shared" si="27"/>
        <v>0</v>
      </c>
      <c r="M125" s="108">
        <f t="shared" si="38"/>
        <v>0</v>
      </c>
      <c r="N125" s="89">
        <f t="shared" si="28"/>
        <v>0</v>
      </c>
      <c r="O125" s="65">
        <f>IF(ISNA(VLOOKUP($C125,ИД!$A$2:$I$11,8,0)),0,VLOOKUP($C125,ИД!$A$2:$I$11,8,0))</f>
        <v>0</v>
      </c>
      <c r="P125" s="66">
        <f>IF(ISNA(VLOOKUP($C125,ИД!$A$2:$I$11,9,0)),0,VLOOKUP($C125,ИД!$A$2:$I$11,9,0))</f>
        <v>0</v>
      </c>
      <c r="Q125" s="66">
        <f t="shared" si="39"/>
        <v>0</v>
      </c>
      <c r="R125" s="72">
        <f t="shared" si="40"/>
        <v>0</v>
      </c>
      <c r="S125" s="72">
        <f t="shared" si="41"/>
        <v>0</v>
      </c>
      <c r="T125" s="90">
        <f t="shared" si="42"/>
        <v>0</v>
      </c>
      <c r="U125" s="97">
        <f>IF(ISNA(VLOOKUP($C125,ИД!$A$2:$G$11,7,0)),0,VLOOKUP($C125,ИД!$A$2:$G$11,7,0))</f>
        <v>0</v>
      </c>
      <c r="V125" s="8">
        <f t="shared" si="43"/>
        <v>0</v>
      </c>
      <c r="W125" s="8">
        <f t="shared" si="30"/>
        <v>0</v>
      </c>
      <c r="X125" s="98">
        <f>IF(ISNA(VLOOKUP($C125,ИД!$A$2:$J$11,10,0)),0,VLOOKUP($C125,ИД!$A$2:$J$11,10,0))</f>
        <v>0</v>
      </c>
      <c r="Y125" s="101">
        <f>IF(ISNA(VLOOKUP($C125,ИД!$A$2:$F$11,6,0)),0,VLOOKUP($C125,ИД!$A$2:$F$11,6,0))</f>
        <v>0</v>
      </c>
      <c r="Z125" s="34">
        <f t="shared" si="29"/>
        <v>0</v>
      </c>
      <c r="AA125" s="34">
        <f t="shared" si="31"/>
        <v>0</v>
      </c>
      <c r="AB125" s="102">
        <f>IF(ISNA(VLOOKUP($C125,ИД!$A$2:$E$11,5,0)),0,VLOOKUP($C125,ИД!$A$2:$E$11,5,0))</f>
        <v>0</v>
      </c>
      <c r="AC125" s="6"/>
      <c r="AD125" s="15"/>
      <c r="AE125" s="12"/>
      <c r="AF125" s="12"/>
      <c r="AG125" s="2"/>
    </row>
    <row r="126" spans="1:33" s="5" customFormat="1" ht="15" hidden="1" customHeight="1" outlineLevel="1" x14ac:dyDescent="0.25">
      <c r="A126" s="107"/>
      <c r="B126" s="13"/>
      <c r="C126" s="13"/>
      <c r="D126" s="64">
        <f>IF(ISNA(VLOOKUP($C126,ИД!$A$2:$D$11,2,0)),0,VLOOKUP($C126,ИД!$A$2:$D$11,2,0))</f>
        <v>0</v>
      </c>
      <c r="E126" s="64">
        <f>IF(ISNA(VLOOKUP($C126,ИД!$A$2:$D$11,2,0)),0,VLOOKUP($C126,ИД!$A$2:$D$11,3,0))</f>
        <v>0</v>
      </c>
      <c r="F126" s="64">
        <f>IF(ISNA(VLOOKUP($C126,ИД!$A$2:$D$11,2,0)),0,VLOOKUP($C126,ИД!$A$2:$D$11,4,0))</f>
        <v>0</v>
      </c>
      <c r="G126" s="11">
        <v>22</v>
      </c>
      <c r="H126" s="73"/>
      <c r="I126" s="73"/>
      <c r="J126" s="73"/>
      <c r="K126" s="14"/>
      <c r="L126" s="71">
        <f t="shared" si="27"/>
        <v>0</v>
      </c>
      <c r="M126" s="108">
        <f t="shared" si="38"/>
        <v>0</v>
      </c>
      <c r="N126" s="89">
        <f t="shared" si="28"/>
        <v>0</v>
      </c>
      <c r="O126" s="65">
        <f>IF(ISNA(VLOOKUP($C126,ИД!$A$2:$I$11,8,0)),0,VLOOKUP($C126,ИД!$A$2:$I$11,8,0))</f>
        <v>0</v>
      </c>
      <c r="P126" s="66">
        <f>IF(ISNA(VLOOKUP($C126,ИД!$A$2:$I$11,9,0)),0,VLOOKUP($C126,ИД!$A$2:$I$11,9,0))</f>
        <v>0</v>
      </c>
      <c r="Q126" s="66">
        <f t="shared" si="39"/>
        <v>0</v>
      </c>
      <c r="R126" s="72">
        <f t="shared" si="40"/>
        <v>0</v>
      </c>
      <c r="S126" s="72">
        <f t="shared" si="41"/>
        <v>0</v>
      </c>
      <c r="T126" s="90">
        <f t="shared" si="42"/>
        <v>0</v>
      </c>
      <c r="U126" s="97">
        <f>IF(ISNA(VLOOKUP($C126,ИД!$A$2:$G$11,7,0)),0,VLOOKUP($C126,ИД!$A$2:$G$11,7,0))</f>
        <v>0</v>
      </c>
      <c r="V126" s="8">
        <f t="shared" si="43"/>
        <v>0</v>
      </c>
      <c r="W126" s="8">
        <f t="shared" si="30"/>
        <v>0</v>
      </c>
      <c r="X126" s="98">
        <f>IF(ISNA(VLOOKUP($C126,ИД!$A$2:$J$11,10,0)),0,VLOOKUP($C126,ИД!$A$2:$J$11,10,0))</f>
        <v>0</v>
      </c>
      <c r="Y126" s="101">
        <f>IF(ISNA(VLOOKUP($C126,ИД!$A$2:$F$11,6,0)),0,VLOOKUP($C126,ИД!$A$2:$F$11,6,0))</f>
        <v>0</v>
      </c>
      <c r="Z126" s="34">
        <f t="shared" si="29"/>
        <v>0</v>
      </c>
      <c r="AA126" s="34">
        <f t="shared" si="31"/>
        <v>0</v>
      </c>
      <c r="AB126" s="102">
        <f>IF(ISNA(VLOOKUP($C126,ИД!$A$2:$E$11,5,0)),0,VLOOKUP($C126,ИД!$A$2:$E$11,5,0))</f>
        <v>0</v>
      </c>
      <c r="AC126" s="6"/>
      <c r="AD126" s="15"/>
      <c r="AE126" s="12"/>
      <c r="AF126" s="12"/>
      <c r="AG126" s="2"/>
    </row>
    <row r="127" spans="1:33" s="5" customFormat="1" ht="15" hidden="1" customHeight="1" outlineLevel="1" x14ac:dyDescent="0.25">
      <c r="A127" s="107"/>
      <c r="B127" s="13"/>
      <c r="C127" s="13"/>
      <c r="D127" s="64">
        <f>IF(ISNA(VLOOKUP($C127,ИД!$A$2:$D$11,2,0)),0,VLOOKUP($C127,ИД!$A$2:$D$11,2,0))</f>
        <v>0</v>
      </c>
      <c r="E127" s="64">
        <f>IF(ISNA(VLOOKUP($C127,ИД!$A$2:$D$11,2,0)),0,VLOOKUP($C127,ИД!$A$2:$D$11,3,0))</f>
        <v>0</v>
      </c>
      <c r="F127" s="64">
        <f>IF(ISNA(VLOOKUP($C127,ИД!$A$2:$D$11,2,0)),0,VLOOKUP($C127,ИД!$A$2:$D$11,4,0))</f>
        <v>0</v>
      </c>
      <c r="G127" s="11">
        <v>23</v>
      </c>
      <c r="H127" s="73"/>
      <c r="I127" s="73"/>
      <c r="J127" s="73"/>
      <c r="K127" s="14"/>
      <c r="L127" s="71">
        <f t="shared" si="27"/>
        <v>0</v>
      </c>
      <c r="M127" s="108">
        <f t="shared" si="38"/>
        <v>0</v>
      </c>
      <c r="N127" s="89">
        <f t="shared" si="28"/>
        <v>0</v>
      </c>
      <c r="O127" s="65">
        <f>IF(ISNA(VLOOKUP($C127,ИД!$A$2:$I$11,8,0)),0,VLOOKUP($C127,ИД!$A$2:$I$11,8,0))</f>
        <v>0</v>
      </c>
      <c r="P127" s="66">
        <f>IF(ISNA(VLOOKUP($C127,ИД!$A$2:$I$11,9,0)),0,VLOOKUP($C127,ИД!$A$2:$I$11,9,0))</f>
        <v>0</v>
      </c>
      <c r="Q127" s="66">
        <f t="shared" si="39"/>
        <v>0</v>
      </c>
      <c r="R127" s="72">
        <f t="shared" si="40"/>
        <v>0</v>
      </c>
      <c r="S127" s="72">
        <f t="shared" si="41"/>
        <v>0</v>
      </c>
      <c r="T127" s="90">
        <f t="shared" si="42"/>
        <v>0</v>
      </c>
      <c r="U127" s="97">
        <f>IF(ISNA(VLOOKUP($C127,ИД!$A$2:$G$11,7,0)),0,VLOOKUP($C127,ИД!$A$2:$G$11,7,0))</f>
        <v>0</v>
      </c>
      <c r="V127" s="8">
        <f t="shared" si="43"/>
        <v>0</v>
      </c>
      <c r="W127" s="8">
        <f t="shared" si="30"/>
        <v>0</v>
      </c>
      <c r="X127" s="98">
        <f>IF(ISNA(VLOOKUP($C127,ИД!$A$2:$J$11,10,0)),0,VLOOKUP($C127,ИД!$A$2:$J$11,10,0))</f>
        <v>0</v>
      </c>
      <c r="Y127" s="101">
        <f>IF(ISNA(VLOOKUP($C127,ИД!$A$2:$F$11,6,0)),0,VLOOKUP($C127,ИД!$A$2:$F$11,6,0))</f>
        <v>0</v>
      </c>
      <c r="Z127" s="34">
        <f t="shared" si="29"/>
        <v>0</v>
      </c>
      <c r="AA127" s="34">
        <f t="shared" si="31"/>
        <v>0</v>
      </c>
      <c r="AB127" s="102">
        <f>IF(ISNA(VLOOKUP($C127,ИД!$A$2:$E$11,5,0)),0,VLOOKUP($C127,ИД!$A$2:$E$11,5,0))</f>
        <v>0</v>
      </c>
      <c r="AC127" s="6"/>
      <c r="AD127" s="15"/>
      <c r="AE127" s="12"/>
      <c r="AF127" s="12"/>
      <c r="AG127" s="2"/>
    </row>
    <row r="128" spans="1:33" s="5" customFormat="1" ht="13.5" hidden="1" customHeight="1" outlineLevel="1" x14ac:dyDescent="0.25">
      <c r="A128" s="107"/>
      <c r="B128" s="13"/>
      <c r="C128" s="13"/>
      <c r="D128" s="64">
        <f>IF(ISNA(VLOOKUP($C128,ИД!$A$2:$D$11,2,0)),0,VLOOKUP($C128,ИД!$A$2:$D$11,2,0))</f>
        <v>0</v>
      </c>
      <c r="E128" s="64">
        <f>IF(ISNA(VLOOKUP($C128,ИД!$A$2:$D$11,2,0)),0,VLOOKUP($C128,ИД!$A$2:$D$11,3,0))</f>
        <v>0</v>
      </c>
      <c r="F128" s="64">
        <f>IF(ISNA(VLOOKUP($C128,ИД!$A$2:$D$11,2,0)),0,VLOOKUP($C128,ИД!$A$2:$D$11,4,0))</f>
        <v>0</v>
      </c>
      <c r="G128" s="11">
        <v>24</v>
      </c>
      <c r="H128" s="73"/>
      <c r="I128" s="73"/>
      <c r="J128" s="73"/>
      <c r="K128" s="14"/>
      <c r="L128" s="71">
        <f t="shared" si="27"/>
        <v>0</v>
      </c>
      <c r="M128" s="108">
        <f t="shared" si="38"/>
        <v>0</v>
      </c>
      <c r="N128" s="89">
        <f t="shared" si="28"/>
        <v>0</v>
      </c>
      <c r="O128" s="65">
        <f>IF(ISNA(VLOOKUP($C128,ИД!$A$2:$I$11,8,0)),0,VLOOKUP($C128,ИД!$A$2:$I$11,8,0))</f>
        <v>0</v>
      </c>
      <c r="P128" s="66">
        <f>IF(ISNA(VLOOKUP($C128,ИД!$A$2:$I$11,9,0)),0,VLOOKUP($C128,ИД!$A$2:$I$11,9,0))</f>
        <v>0</v>
      </c>
      <c r="Q128" s="66">
        <f t="shared" si="39"/>
        <v>0</v>
      </c>
      <c r="R128" s="72">
        <f t="shared" si="40"/>
        <v>0</v>
      </c>
      <c r="S128" s="72">
        <f t="shared" si="41"/>
        <v>0</v>
      </c>
      <c r="T128" s="90">
        <f t="shared" si="42"/>
        <v>0</v>
      </c>
      <c r="U128" s="97">
        <f>IF(ISNA(VLOOKUP($C128,ИД!$A$2:$G$11,7,0)),0,VLOOKUP($C128,ИД!$A$2:$G$11,7,0))</f>
        <v>0</v>
      </c>
      <c r="V128" s="8">
        <f t="shared" si="43"/>
        <v>0</v>
      </c>
      <c r="W128" s="8">
        <f t="shared" si="30"/>
        <v>0</v>
      </c>
      <c r="X128" s="98">
        <f>IF(ISNA(VLOOKUP($C128,ИД!$A$2:$J$11,10,0)),0,VLOOKUP($C128,ИД!$A$2:$J$11,10,0))</f>
        <v>0</v>
      </c>
      <c r="Y128" s="101">
        <f>IF(ISNA(VLOOKUP($C128,ИД!$A$2:$F$11,6,0)),0,VLOOKUP($C128,ИД!$A$2:$F$11,6,0))</f>
        <v>0</v>
      </c>
      <c r="Z128" s="34">
        <f t="shared" si="29"/>
        <v>0</v>
      </c>
      <c r="AA128" s="34">
        <f t="shared" si="31"/>
        <v>0</v>
      </c>
      <c r="AB128" s="102">
        <f>IF(ISNA(VLOOKUP($C128,ИД!$A$2:$E$11,5,0)),0,VLOOKUP($C128,ИД!$A$2:$E$11,5,0))</f>
        <v>0</v>
      </c>
      <c r="AC128" s="6"/>
      <c r="AD128" s="15"/>
      <c r="AE128" s="12"/>
      <c r="AF128" s="12"/>
      <c r="AG128" s="2"/>
    </row>
    <row r="129" spans="1:33" s="5" customFormat="1" ht="15" hidden="1" customHeight="1" outlineLevel="1" x14ac:dyDescent="0.25">
      <c r="A129" s="107"/>
      <c r="B129" s="13"/>
      <c r="C129" s="13"/>
      <c r="D129" s="64">
        <f>IF(ISNA(VLOOKUP($C129,ИД!$A$2:$D$11,2,0)),0,VLOOKUP($C129,ИД!$A$2:$D$11,2,0))</f>
        <v>0</v>
      </c>
      <c r="E129" s="64">
        <f>IF(ISNA(VLOOKUP($C129,ИД!$A$2:$D$11,2,0)),0,VLOOKUP($C129,ИД!$A$2:$D$11,3,0))</f>
        <v>0</v>
      </c>
      <c r="F129" s="64">
        <f>IF(ISNA(VLOOKUP($C129,ИД!$A$2:$D$11,2,0)),0,VLOOKUP($C129,ИД!$A$2:$D$11,4,0))</f>
        <v>0</v>
      </c>
      <c r="G129" s="11">
        <v>25</v>
      </c>
      <c r="H129" s="73"/>
      <c r="I129" s="73"/>
      <c r="J129" s="73"/>
      <c r="K129" s="14"/>
      <c r="L129" s="71">
        <f t="shared" si="27"/>
        <v>0</v>
      </c>
      <c r="M129" s="108">
        <f t="shared" si="38"/>
        <v>0</v>
      </c>
      <c r="N129" s="89">
        <f t="shared" si="28"/>
        <v>0</v>
      </c>
      <c r="O129" s="65">
        <f>IF(ISNA(VLOOKUP($C129,ИД!$A$2:$I$11,8,0)),0,VLOOKUP($C129,ИД!$A$2:$I$11,8,0))</f>
        <v>0</v>
      </c>
      <c r="P129" s="66">
        <f>IF(ISNA(VLOOKUP($C129,ИД!$A$2:$I$11,9,0)),0,VLOOKUP($C129,ИД!$A$2:$I$11,9,0))</f>
        <v>0</v>
      </c>
      <c r="Q129" s="66">
        <f t="shared" si="39"/>
        <v>0</v>
      </c>
      <c r="R129" s="72">
        <f t="shared" si="40"/>
        <v>0</v>
      </c>
      <c r="S129" s="72">
        <f t="shared" si="41"/>
        <v>0</v>
      </c>
      <c r="T129" s="90">
        <f t="shared" si="42"/>
        <v>0</v>
      </c>
      <c r="U129" s="97">
        <f>IF(ISNA(VLOOKUP($C129,ИД!$A$2:$G$11,7,0)),0,VLOOKUP($C129,ИД!$A$2:$G$11,7,0))</f>
        <v>0</v>
      </c>
      <c r="V129" s="8">
        <f t="shared" si="43"/>
        <v>0</v>
      </c>
      <c r="W129" s="8">
        <f t="shared" si="30"/>
        <v>0</v>
      </c>
      <c r="X129" s="98">
        <f>IF(ISNA(VLOOKUP($C129,ИД!$A$2:$J$11,10,0)),0,VLOOKUP($C129,ИД!$A$2:$J$11,10,0))</f>
        <v>0</v>
      </c>
      <c r="Y129" s="101">
        <f>IF(ISNA(VLOOKUP($C129,ИД!$A$2:$F$11,6,0)),0,VLOOKUP($C129,ИД!$A$2:$F$11,6,0))</f>
        <v>0</v>
      </c>
      <c r="Z129" s="34">
        <f t="shared" si="29"/>
        <v>0</v>
      </c>
      <c r="AA129" s="34">
        <f t="shared" si="31"/>
        <v>0</v>
      </c>
      <c r="AB129" s="102">
        <f>IF(ISNA(VLOOKUP($C129,ИД!$A$2:$E$11,5,0)),0,VLOOKUP($C129,ИД!$A$2:$E$11,5,0))</f>
        <v>0</v>
      </c>
      <c r="AC129" s="6"/>
      <c r="AD129" s="15"/>
      <c r="AE129" s="12"/>
      <c r="AF129" s="12"/>
      <c r="AG129" s="2"/>
    </row>
    <row r="130" spans="1:33" s="5" customFormat="1" ht="15" hidden="1" customHeight="1" outlineLevel="1" x14ac:dyDescent="0.25">
      <c r="A130" s="107"/>
      <c r="B130" s="13"/>
      <c r="C130" s="13"/>
      <c r="D130" s="64">
        <f>IF(ISNA(VLOOKUP($C130,ИД!$A$2:$D$11,2,0)),0,VLOOKUP($C130,ИД!$A$2:$D$11,2,0))</f>
        <v>0</v>
      </c>
      <c r="E130" s="64">
        <f>IF(ISNA(VLOOKUP($C130,ИД!$A$2:$D$11,2,0)),0,VLOOKUP($C130,ИД!$A$2:$D$11,3,0))</f>
        <v>0</v>
      </c>
      <c r="F130" s="64">
        <f>IF(ISNA(VLOOKUP($C130,ИД!$A$2:$D$11,2,0)),0,VLOOKUP($C130,ИД!$A$2:$D$11,4,0))</f>
        <v>0</v>
      </c>
      <c r="G130" s="11">
        <v>26</v>
      </c>
      <c r="H130" s="73"/>
      <c r="I130" s="73"/>
      <c r="J130" s="73"/>
      <c r="K130" s="14"/>
      <c r="L130" s="71">
        <f t="shared" si="27"/>
        <v>0</v>
      </c>
      <c r="M130" s="108">
        <f t="shared" si="38"/>
        <v>0</v>
      </c>
      <c r="N130" s="89">
        <f t="shared" si="28"/>
        <v>0</v>
      </c>
      <c r="O130" s="65">
        <f>IF(ISNA(VLOOKUP($C130,ИД!$A$2:$I$11,8,0)),0,VLOOKUP($C130,ИД!$A$2:$I$11,8,0))</f>
        <v>0</v>
      </c>
      <c r="P130" s="66">
        <f>IF(ISNA(VLOOKUP($C130,ИД!$A$2:$I$11,9,0)),0,VLOOKUP($C130,ИД!$A$2:$I$11,9,0))</f>
        <v>0</v>
      </c>
      <c r="Q130" s="66">
        <f t="shared" si="39"/>
        <v>0</v>
      </c>
      <c r="R130" s="72">
        <f t="shared" si="40"/>
        <v>0</v>
      </c>
      <c r="S130" s="72">
        <f t="shared" si="41"/>
        <v>0</v>
      </c>
      <c r="T130" s="90">
        <f t="shared" si="42"/>
        <v>0</v>
      </c>
      <c r="U130" s="97">
        <f>IF(ISNA(VLOOKUP($C130,ИД!$A$2:$G$11,7,0)),0,VLOOKUP($C130,ИД!$A$2:$G$11,7,0))</f>
        <v>0</v>
      </c>
      <c r="V130" s="8">
        <f t="shared" si="43"/>
        <v>0</v>
      </c>
      <c r="W130" s="8">
        <f t="shared" si="30"/>
        <v>0</v>
      </c>
      <c r="X130" s="98">
        <f>IF(ISNA(VLOOKUP($C130,ИД!$A$2:$J$11,10,0)),0,VLOOKUP($C130,ИД!$A$2:$J$11,10,0))</f>
        <v>0</v>
      </c>
      <c r="Y130" s="101">
        <f>IF(ISNA(VLOOKUP($C130,ИД!$A$2:$F$11,6,0)),0,VLOOKUP($C130,ИД!$A$2:$F$11,6,0))</f>
        <v>0</v>
      </c>
      <c r="Z130" s="34">
        <f t="shared" si="29"/>
        <v>0</v>
      </c>
      <c r="AA130" s="34">
        <f t="shared" si="31"/>
        <v>0</v>
      </c>
      <c r="AB130" s="102">
        <f>IF(ISNA(VLOOKUP($C130,ИД!$A$2:$E$11,5,0)),0,VLOOKUP($C130,ИД!$A$2:$E$11,5,0))</f>
        <v>0</v>
      </c>
      <c r="AC130" s="6"/>
      <c r="AD130" s="15"/>
      <c r="AE130" s="12"/>
      <c r="AF130" s="12"/>
      <c r="AG130" s="2"/>
    </row>
    <row r="131" spans="1:33" s="5" customFormat="1" ht="15" hidden="1" customHeight="1" outlineLevel="1" x14ac:dyDescent="0.25">
      <c r="A131" s="107"/>
      <c r="B131" s="13"/>
      <c r="C131" s="13"/>
      <c r="D131" s="64">
        <f>IF(ISNA(VLOOKUP($C131,ИД!$A$2:$D$11,2,0)),0,VLOOKUP($C131,ИД!$A$2:$D$11,2,0))</f>
        <v>0</v>
      </c>
      <c r="E131" s="64">
        <f>IF(ISNA(VLOOKUP($C131,ИД!$A$2:$D$11,2,0)),0,VLOOKUP($C131,ИД!$A$2:$D$11,3,0))</f>
        <v>0</v>
      </c>
      <c r="F131" s="64">
        <f>IF(ISNA(VLOOKUP($C131,ИД!$A$2:$D$11,2,0)),0,VLOOKUP($C131,ИД!$A$2:$D$11,4,0))</f>
        <v>0</v>
      </c>
      <c r="G131" s="11">
        <v>27</v>
      </c>
      <c r="H131" s="73"/>
      <c r="I131" s="73"/>
      <c r="J131" s="73"/>
      <c r="K131" s="14"/>
      <c r="L131" s="71">
        <f t="shared" si="27"/>
        <v>0</v>
      </c>
      <c r="M131" s="108">
        <f t="shared" si="38"/>
        <v>0</v>
      </c>
      <c r="N131" s="89">
        <f t="shared" si="28"/>
        <v>0</v>
      </c>
      <c r="O131" s="65">
        <f>IF(ISNA(VLOOKUP($C131,ИД!$A$2:$I$11,8,0)),0,VLOOKUP($C131,ИД!$A$2:$I$11,8,0))</f>
        <v>0</v>
      </c>
      <c r="P131" s="66">
        <f>IF(ISNA(VLOOKUP($C131,ИД!$A$2:$I$11,9,0)),0,VLOOKUP($C131,ИД!$A$2:$I$11,9,0))</f>
        <v>0</v>
      </c>
      <c r="Q131" s="66">
        <f t="shared" si="39"/>
        <v>0</v>
      </c>
      <c r="R131" s="72">
        <f t="shared" si="40"/>
        <v>0</v>
      </c>
      <c r="S131" s="72">
        <f t="shared" si="41"/>
        <v>0</v>
      </c>
      <c r="T131" s="90">
        <f t="shared" si="42"/>
        <v>0</v>
      </c>
      <c r="U131" s="97">
        <f>IF(ISNA(VLOOKUP($C131,ИД!$A$2:$G$11,7,0)),0,VLOOKUP($C131,ИД!$A$2:$G$11,7,0))</f>
        <v>0</v>
      </c>
      <c r="V131" s="8">
        <f t="shared" si="43"/>
        <v>0</v>
      </c>
      <c r="W131" s="8">
        <f t="shared" si="30"/>
        <v>0</v>
      </c>
      <c r="X131" s="98">
        <f>IF(ISNA(VLOOKUP($C131,ИД!$A$2:$J$11,10,0)),0,VLOOKUP($C131,ИД!$A$2:$J$11,10,0))</f>
        <v>0</v>
      </c>
      <c r="Y131" s="101">
        <f>IF(ISNA(VLOOKUP($C131,ИД!$A$2:$F$11,6,0)),0,VLOOKUP($C131,ИД!$A$2:$F$11,6,0))</f>
        <v>0</v>
      </c>
      <c r="Z131" s="34">
        <f t="shared" si="29"/>
        <v>0</v>
      </c>
      <c r="AA131" s="34">
        <f t="shared" si="31"/>
        <v>0</v>
      </c>
      <c r="AB131" s="102">
        <f>IF(ISNA(VLOOKUP($C131,ИД!$A$2:$E$11,5,0)),0,VLOOKUP($C131,ИД!$A$2:$E$11,5,0))</f>
        <v>0</v>
      </c>
      <c r="AC131" s="6"/>
      <c r="AD131" s="15"/>
      <c r="AE131" s="12"/>
      <c r="AF131" s="12"/>
      <c r="AG131" s="2"/>
    </row>
    <row r="132" spans="1:33" s="5" customFormat="1" ht="15" hidden="1" customHeight="1" outlineLevel="1" x14ac:dyDescent="0.25">
      <c r="A132" s="107"/>
      <c r="B132" s="13"/>
      <c r="C132" s="13"/>
      <c r="D132" s="64">
        <f>IF(ISNA(VLOOKUP($C132,ИД!$A$2:$D$11,2,0)),0,VLOOKUP($C132,ИД!$A$2:$D$11,2,0))</f>
        <v>0</v>
      </c>
      <c r="E132" s="64">
        <f>IF(ISNA(VLOOKUP($C132,ИД!$A$2:$D$11,2,0)),0,VLOOKUP($C132,ИД!$A$2:$D$11,3,0))</f>
        <v>0</v>
      </c>
      <c r="F132" s="64">
        <f>IF(ISNA(VLOOKUP($C132,ИД!$A$2:$D$11,2,0)),0,VLOOKUP($C132,ИД!$A$2:$D$11,4,0))</f>
        <v>0</v>
      </c>
      <c r="G132" s="11">
        <v>28</v>
      </c>
      <c r="H132" s="73"/>
      <c r="I132" s="73"/>
      <c r="J132" s="73"/>
      <c r="K132" s="14"/>
      <c r="L132" s="71">
        <f t="shared" si="27"/>
        <v>0</v>
      </c>
      <c r="M132" s="108">
        <f t="shared" si="38"/>
        <v>0</v>
      </c>
      <c r="N132" s="89">
        <f t="shared" si="28"/>
        <v>0</v>
      </c>
      <c r="O132" s="65">
        <f>IF(ISNA(VLOOKUP($C132,ИД!$A$2:$I$11,8,0)),0,VLOOKUP($C132,ИД!$A$2:$I$11,8,0))</f>
        <v>0</v>
      </c>
      <c r="P132" s="66">
        <f>IF(ISNA(VLOOKUP($C132,ИД!$A$2:$I$11,9,0)),0,VLOOKUP($C132,ИД!$A$2:$I$11,9,0))</f>
        <v>0</v>
      </c>
      <c r="Q132" s="66">
        <f t="shared" si="39"/>
        <v>0</v>
      </c>
      <c r="R132" s="72">
        <f t="shared" si="40"/>
        <v>0</v>
      </c>
      <c r="S132" s="72">
        <f t="shared" si="41"/>
        <v>0</v>
      </c>
      <c r="T132" s="90">
        <f t="shared" si="42"/>
        <v>0</v>
      </c>
      <c r="U132" s="97">
        <f>IF(ISNA(VLOOKUP($C132,ИД!$A$2:$G$11,7,0)),0,VLOOKUP($C132,ИД!$A$2:$G$11,7,0))</f>
        <v>0</v>
      </c>
      <c r="V132" s="8">
        <f t="shared" si="43"/>
        <v>0</v>
      </c>
      <c r="W132" s="8">
        <f t="shared" si="30"/>
        <v>0</v>
      </c>
      <c r="X132" s="98">
        <f>IF(ISNA(VLOOKUP($C132,ИД!$A$2:$J$11,10,0)),0,VLOOKUP($C132,ИД!$A$2:$J$11,10,0))</f>
        <v>0</v>
      </c>
      <c r="Y132" s="101">
        <f>IF(ISNA(VLOOKUP($C132,ИД!$A$2:$F$11,6,0)),0,VLOOKUP($C132,ИД!$A$2:$F$11,6,0))</f>
        <v>0</v>
      </c>
      <c r="Z132" s="34">
        <f t="shared" si="29"/>
        <v>0</v>
      </c>
      <c r="AA132" s="34">
        <f t="shared" si="31"/>
        <v>0</v>
      </c>
      <c r="AB132" s="102">
        <f>IF(ISNA(VLOOKUP($C132,ИД!$A$2:$E$11,5,0)),0,VLOOKUP($C132,ИД!$A$2:$E$11,5,0))</f>
        <v>0</v>
      </c>
      <c r="AC132" s="6"/>
      <c r="AD132" s="15"/>
      <c r="AE132" s="12"/>
      <c r="AF132" s="12"/>
      <c r="AG132" s="2"/>
    </row>
    <row r="133" spans="1:33" s="5" customFormat="1" ht="15" hidden="1" customHeight="1" outlineLevel="1" x14ac:dyDescent="0.25">
      <c r="A133" s="107"/>
      <c r="B133" s="13"/>
      <c r="C133" s="13"/>
      <c r="D133" s="64">
        <f>IF(ISNA(VLOOKUP($C133,ИД!$A$2:$D$11,2,0)),0,VLOOKUP($C133,ИД!$A$2:$D$11,2,0))</f>
        <v>0</v>
      </c>
      <c r="E133" s="64">
        <f>IF(ISNA(VLOOKUP($C133,ИД!$A$2:$D$11,2,0)),0,VLOOKUP($C133,ИД!$A$2:$D$11,3,0))</f>
        <v>0</v>
      </c>
      <c r="F133" s="64">
        <f>IF(ISNA(VLOOKUP($C133,ИД!$A$2:$D$11,2,0)),0,VLOOKUP($C133,ИД!$A$2:$D$11,4,0))</f>
        <v>0</v>
      </c>
      <c r="G133" s="11">
        <v>29</v>
      </c>
      <c r="H133" s="73"/>
      <c r="I133" s="73"/>
      <c r="J133" s="73"/>
      <c r="K133" s="14"/>
      <c r="L133" s="71">
        <f t="shared" ref="L133:L196" si="44">F133*B133*K133/1000*G133</f>
        <v>0</v>
      </c>
      <c r="M133" s="108">
        <f t="shared" si="38"/>
        <v>0</v>
      </c>
      <c r="N133" s="89">
        <f t="shared" ref="N133:N196" si="45">B133</f>
        <v>0</v>
      </c>
      <c r="O133" s="65">
        <f>IF(ISNA(VLOOKUP($C133,ИД!$A$2:$I$11,8,0)),0,VLOOKUP($C133,ИД!$A$2:$I$11,8,0))</f>
        <v>0</v>
      </c>
      <c r="P133" s="66">
        <f>IF(ISNA(VLOOKUP($C133,ИД!$A$2:$I$11,9,0)),0,VLOOKUP($C133,ИД!$A$2:$I$11,9,0))</f>
        <v>0</v>
      </c>
      <c r="Q133" s="66">
        <f t="shared" si="39"/>
        <v>0</v>
      </c>
      <c r="R133" s="72">
        <f t="shared" si="40"/>
        <v>0</v>
      </c>
      <c r="S133" s="72">
        <f t="shared" si="41"/>
        <v>0</v>
      </c>
      <c r="T133" s="90">
        <f t="shared" si="42"/>
        <v>0</v>
      </c>
      <c r="U133" s="97">
        <f>IF(ISNA(VLOOKUP($C133,ИД!$A$2:$G$11,7,0)),0,VLOOKUP($C133,ИД!$A$2:$G$11,7,0))</f>
        <v>0</v>
      </c>
      <c r="V133" s="8">
        <f t="shared" si="43"/>
        <v>0</v>
      </c>
      <c r="W133" s="8">
        <f t="shared" si="30"/>
        <v>0</v>
      </c>
      <c r="X133" s="98">
        <f>IF(ISNA(VLOOKUP($C133,ИД!$A$2:$J$11,10,0)),0,VLOOKUP($C133,ИД!$A$2:$J$11,10,0))</f>
        <v>0</v>
      </c>
      <c r="Y133" s="101">
        <f>IF(ISNA(VLOOKUP($C133,ИД!$A$2:$F$11,6,0)),0,VLOOKUP($C133,ИД!$A$2:$F$11,6,0))</f>
        <v>0</v>
      </c>
      <c r="Z133" s="34">
        <f t="shared" ref="Z133:Z196" si="46">B133*Y133</f>
        <v>0</v>
      </c>
      <c r="AA133" s="34">
        <f t="shared" si="31"/>
        <v>0</v>
      </c>
      <c r="AB133" s="102">
        <f>IF(ISNA(VLOOKUP($C133,ИД!$A$2:$E$11,5,0)),0,VLOOKUP($C133,ИД!$A$2:$E$11,5,0))</f>
        <v>0</v>
      </c>
      <c r="AC133" s="6"/>
      <c r="AD133" s="15"/>
      <c r="AE133" s="12"/>
      <c r="AF133" s="12"/>
      <c r="AG133" s="2"/>
    </row>
    <row r="134" spans="1:33" s="5" customFormat="1" ht="15" hidden="1" customHeight="1" outlineLevel="1" x14ac:dyDescent="0.25">
      <c r="A134" s="107"/>
      <c r="B134" s="13"/>
      <c r="C134" s="13"/>
      <c r="D134" s="64">
        <f>IF(ISNA(VLOOKUP($C134,ИД!$A$2:$D$11,2,0)),0,VLOOKUP($C134,ИД!$A$2:$D$11,2,0))</f>
        <v>0</v>
      </c>
      <c r="E134" s="64">
        <f>IF(ISNA(VLOOKUP($C134,ИД!$A$2:$D$11,2,0)),0,VLOOKUP($C134,ИД!$A$2:$D$11,3,0))</f>
        <v>0</v>
      </c>
      <c r="F134" s="64">
        <f>IF(ISNA(VLOOKUP($C134,ИД!$A$2:$D$11,2,0)),0,VLOOKUP($C134,ИД!$A$2:$D$11,4,0))</f>
        <v>0</v>
      </c>
      <c r="G134" s="11">
        <v>30</v>
      </c>
      <c r="H134" s="73"/>
      <c r="I134" s="73"/>
      <c r="J134" s="73"/>
      <c r="K134" s="14"/>
      <c r="L134" s="71">
        <f t="shared" si="44"/>
        <v>0</v>
      </c>
      <c r="M134" s="108">
        <f t="shared" si="38"/>
        <v>0</v>
      </c>
      <c r="N134" s="89">
        <f t="shared" si="45"/>
        <v>0</v>
      </c>
      <c r="O134" s="65">
        <f>IF(ISNA(VLOOKUP($C134,ИД!$A$2:$I$11,8,0)),0,VLOOKUP($C134,ИД!$A$2:$I$11,8,0))</f>
        <v>0</v>
      </c>
      <c r="P134" s="66">
        <f>IF(ISNA(VLOOKUP($C134,ИД!$A$2:$I$11,9,0)),0,VLOOKUP($C134,ИД!$A$2:$I$11,9,0))</f>
        <v>0</v>
      </c>
      <c r="Q134" s="66">
        <f t="shared" si="39"/>
        <v>0</v>
      </c>
      <c r="R134" s="72">
        <f t="shared" si="40"/>
        <v>0</v>
      </c>
      <c r="S134" s="72">
        <f t="shared" si="41"/>
        <v>0</v>
      </c>
      <c r="T134" s="90">
        <f t="shared" si="42"/>
        <v>0</v>
      </c>
      <c r="U134" s="97">
        <f>IF(ISNA(VLOOKUP($C134,ИД!$A$2:$G$11,7,0)),0,VLOOKUP($C134,ИД!$A$2:$G$11,7,0))</f>
        <v>0</v>
      </c>
      <c r="V134" s="8">
        <f t="shared" si="43"/>
        <v>0</v>
      </c>
      <c r="W134" s="8">
        <f t="shared" si="30"/>
        <v>0</v>
      </c>
      <c r="X134" s="98">
        <f>IF(ISNA(VLOOKUP($C134,ИД!$A$2:$J$11,10,0)),0,VLOOKUP($C134,ИД!$A$2:$J$11,10,0))</f>
        <v>0</v>
      </c>
      <c r="Y134" s="101">
        <f>IF(ISNA(VLOOKUP($C134,ИД!$A$2:$F$11,6,0)),0,VLOOKUP($C134,ИД!$A$2:$F$11,6,0))</f>
        <v>0</v>
      </c>
      <c r="Z134" s="34">
        <f t="shared" si="46"/>
        <v>0</v>
      </c>
      <c r="AA134" s="34">
        <f t="shared" si="31"/>
        <v>0</v>
      </c>
      <c r="AB134" s="102">
        <f>IF(ISNA(VLOOKUP($C134,ИД!$A$2:$E$11,5,0)),0,VLOOKUP($C134,ИД!$A$2:$E$11,5,0))</f>
        <v>0</v>
      </c>
      <c r="AC134" s="6"/>
      <c r="AD134" s="15"/>
      <c r="AE134" s="12"/>
      <c r="AF134" s="12"/>
      <c r="AG134" s="2"/>
    </row>
    <row r="135" spans="1:33" s="5" customFormat="1" ht="15" hidden="1" customHeight="1" outlineLevel="1" x14ac:dyDescent="0.25">
      <c r="A135" s="107"/>
      <c r="B135" s="13"/>
      <c r="C135" s="13"/>
      <c r="D135" s="64">
        <f>IF(ISNA(VLOOKUP($C135,ИД!$A$2:$D$11,2,0)),0,VLOOKUP($C135,ИД!$A$2:$D$11,2,0))</f>
        <v>0</v>
      </c>
      <c r="E135" s="64">
        <f>IF(ISNA(VLOOKUP($C135,ИД!$A$2:$D$11,2,0)),0,VLOOKUP($C135,ИД!$A$2:$D$11,3,0))</f>
        <v>0</v>
      </c>
      <c r="F135" s="64">
        <f>IF(ISNA(VLOOKUP($C135,ИД!$A$2:$D$11,2,0)),0,VLOOKUP($C135,ИД!$A$2:$D$11,4,0))</f>
        <v>0</v>
      </c>
      <c r="G135" s="11">
        <v>31</v>
      </c>
      <c r="H135" s="73"/>
      <c r="I135" s="73"/>
      <c r="J135" s="73"/>
      <c r="K135" s="14"/>
      <c r="L135" s="71">
        <f t="shared" si="44"/>
        <v>0</v>
      </c>
      <c r="M135" s="108">
        <f t="shared" si="38"/>
        <v>0</v>
      </c>
      <c r="N135" s="89">
        <f t="shared" si="45"/>
        <v>0</v>
      </c>
      <c r="O135" s="65">
        <f>IF(ISNA(VLOOKUP($C135,ИД!$A$2:$I$11,8,0)),0,VLOOKUP($C135,ИД!$A$2:$I$11,8,0))</f>
        <v>0</v>
      </c>
      <c r="P135" s="66">
        <f>IF(ISNA(VLOOKUP($C135,ИД!$A$2:$I$11,9,0)),0,VLOOKUP($C135,ИД!$A$2:$I$11,9,0))</f>
        <v>0</v>
      </c>
      <c r="Q135" s="66">
        <f t="shared" si="39"/>
        <v>0</v>
      </c>
      <c r="R135" s="72">
        <f t="shared" si="40"/>
        <v>0</v>
      </c>
      <c r="S135" s="72">
        <f t="shared" si="41"/>
        <v>0</v>
      </c>
      <c r="T135" s="90">
        <f t="shared" si="42"/>
        <v>0</v>
      </c>
      <c r="U135" s="97">
        <f>IF(ISNA(VLOOKUP($C135,ИД!$A$2:$G$11,7,0)),0,VLOOKUP($C135,ИД!$A$2:$G$11,7,0))</f>
        <v>0</v>
      </c>
      <c r="V135" s="8">
        <f t="shared" si="43"/>
        <v>0</v>
      </c>
      <c r="W135" s="8">
        <f t="shared" si="30"/>
        <v>0</v>
      </c>
      <c r="X135" s="98">
        <f>IF(ISNA(VLOOKUP($C135,ИД!$A$2:$J$11,10,0)),0,VLOOKUP($C135,ИД!$A$2:$J$11,10,0))</f>
        <v>0</v>
      </c>
      <c r="Y135" s="101">
        <f>IF(ISNA(VLOOKUP($C135,ИД!$A$2:$F$11,6,0)),0,VLOOKUP($C135,ИД!$A$2:$F$11,6,0))</f>
        <v>0</v>
      </c>
      <c r="Z135" s="34">
        <f t="shared" si="46"/>
        <v>0</v>
      </c>
      <c r="AA135" s="34">
        <f t="shared" si="31"/>
        <v>0</v>
      </c>
      <c r="AB135" s="102">
        <f>IF(ISNA(VLOOKUP($C135,ИД!$A$2:$E$11,5,0)),0,VLOOKUP($C135,ИД!$A$2:$E$11,5,0))</f>
        <v>0</v>
      </c>
      <c r="AC135" s="6"/>
      <c r="AD135" s="15"/>
      <c r="AE135" s="12"/>
      <c r="AF135" s="12"/>
      <c r="AG135" s="2"/>
    </row>
    <row r="136" spans="1:33" s="5" customFormat="1" ht="15" hidden="1" customHeight="1" outlineLevel="1" x14ac:dyDescent="0.25">
      <c r="A136" s="107"/>
      <c r="B136" s="13"/>
      <c r="C136" s="13"/>
      <c r="D136" s="64">
        <f>IF(ISNA(VLOOKUP($C136,ИД!$A$2:$D$11,2,0)),0,VLOOKUP($C136,ИД!$A$2:$D$11,2,0))</f>
        <v>0</v>
      </c>
      <c r="E136" s="64">
        <f>IF(ISNA(VLOOKUP($C136,ИД!$A$2:$D$11,2,0)),0,VLOOKUP($C136,ИД!$A$2:$D$11,3,0))</f>
        <v>0</v>
      </c>
      <c r="F136" s="64">
        <f>IF(ISNA(VLOOKUP($C136,ИД!$A$2:$D$11,2,0)),0,VLOOKUP($C136,ИД!$A$2:$D$11,4,0))</f>
        <v>0</v>
      </c>
      <c r="G136" s="11">
        <v>32</v>
      </c>
      <c r="H136" s="73"/>
      <c r="I136" s="73"/>
      <c r="J136" s="73"/>
      <c r="K136" s="14"/>
      <c r="L136" s="71">
        <f t="shared" si="44"/>
        <v>0</v>
      </c>
      <c r="M136" s="108">
        <f t="shared" si="38"/>
        <v>0</v>
      </c>
      <c r="N136" s="89">
        <f t="shared" si="45"/>
        <v>0</v>
      </c>
      <c r="O136" s="65">
        <f>IF(ISNA(VLOOKUP($C136,ИД!$A$2:$I$11,8,0)),0,VLOOKUP($C136,ИД!$A$2:$I$11,8,0))</f>
        <v>0</v>
      </c>
      <c r="P136" s="66">
        <f>IF(ISNA(VLOOKUP($C136,ИД!$A$2:$I$11,9,0)),0,VLOOKUP($C136,ИД!$A$2:$I$11,9,0))</f>
        <v>0</v>
      </c>
      <c r="Q136" s="66">
        <f t="shared" si="39"/>
        <v>0</v>
      </c>
      <c r="R136" s="72">
        <f t="shared" si="40"/>
        <v>0</v>
      </c>
      <c r="S136" s="72">
        <f t="shared" si="41"/>
        <v>0</v>
      </c>
      <c r="T136" s="90">
        <f t="shared" si="42"/>
        <v>0</v>
      </c>
      <c r="U136" s="97">
        <f>IF(ISNA(VLOOKUP($C136,ИД!$A$2:$G$11,7,0)),0,VLOOKUP($C136,ИД!$A$2:$G$11,7,0))</f>
        <v>0</v>
      </c>
      <c r="V136" s="8">
        <f t="shared" si="43"/>
        <v>0</v>
      </c>
      <c r="W136" s="8">
        <f t="shared" si="30"/>
        <v>0</v>
      </c>
      <c r="X136" s="98">
        <f>IF(ISNA(VLOOKUP($C136,ИД!$A$2:$J$11,10,0)),0,VLOOKUP($C136,ИД!$A$2:$J$11,10,0))</f>
        <v>0</v>
      </c>
      <c r="Y136" s="101">
        <f>IF(ISNA(VLOOKUP($C136,ИД!$A$2:$F$11,6,0)),0,VLOOKUP($C136,ИД!$A$2:$F$11,6,0))</f>
        <v>0</v>
      </c>
      <c r="Z136" s="34">
        <f t="shared" si="46"/>
        <v>0</v>
      </c>
      <c r="AA136" s="34">
        <f t="shared" si="31"/>
        <v>0</v>
      </c>
      <c r="AB136" s="102">
        <f>IF(ISNA(VLOOKUP($C136,ИД!$A$2:$E$11,5,0)),0,VLOOKUP($C136,ИД!$A$2:$E$11,5,0))</f>
        <v>0</v>
      </c>
      <c r="AC136" s="6"/>
      <c r="AD136" s="15"/>
      <c r="AE136" s="12"/>
      <c r="AF136" s="12"/>
      <c r="AG136" s="2"/>
    </row>
    <row r="137" spans="1:33" s="5" customFormat="1" ht="15" hidden="1" customHeight="1" outlineLevel="1" x14ac:dyDescent="0.25">
      <c r="A137" s="107"/>
      <c r="B137" s="13"/>
      <c r="C137" s="13"/>
      <c r="D137" s="64">
        <f>IF(ISNA(VLOOKUP($C137,ИД!$A$2:$D$11,2,0)),0,VLOOKUP($C137,ИД!$A$2:$D$11,2,0))</f>
        <v>0</v>
      </c>
      <c r="E137" s="64">
        <f>IF(ISNA(VLOOKUP($C137,ИД!$A$2:$D$11,2,0)),0,VLOOKUP($C137,ИД!$A$2:$D$11,3,0))</f>
        <v>0</v>
      </c>
      <c r="F137" s="64">
        <f>IF(ISNA(VLOOKUP($C137,ИД!$A$2:$D$11,2,0)),0,VLOOKUP($C137,ИД!$A$2:$D$11,4,0))</f>
        <v>0</v>
      </c>
      <c r="G137" s="11">
        <v>33</v>
      </c>
      <c r="H137" s="73"/>
      <c r="I137" s="73"/>
      <c r="J137" s="73"/>
      <c r="K137" s="14"/>
      <c r="L137" s="71">
        <f t="shared" si="44"/>
        <v>0</v>
      </c>
      <c r="M137" s="108">
        <f t="shared" si="38"/>
        <v>0</v>
      </c>
      <c r="N137" s="89">
        <f t="shared" si="45"/>
        <v>0</v>
      </c>
      <c r="O137" s="65">
        <f>IF(ISNA(VLOOKUP($C137,ИД!$A$2:$I$11,8,0)),0,VLOOKUP($C137,ИД!$A$2:$I$11,8,0))</f>
        <v>0</v>
      </c>
      <c r="P137" s="66">
        <f>IF(ISNA(VLOOKUP($C137,ИД!$A$2:$I$11,9,0)),0,VLOOKUP($C137,ИД!$A$2:$I$11,9,0))</f>
        <v>0</v>
      </c>
      <c r="Q137" s="66">
        <f t="shared" si="39"/>
        <v>0</v>
      </c>
      <c r="R137" s="72">
        <f t="shared" si="40"/>
        <v>0</v>
      </c>
      <c r="S137" s="72">
        <f t="shared" si="41"/>
        <v>0</v>
      </c>
      <c r="T137" s="90">
        <f t="shared" si="42"/>
        <v>0</v>
      </c>
      <c r="U137" s="97">
        <f>IF(ISNA(VLOOKUP($C137,ИД!$A$2:$G$11,7,0)),0,VLOOKUP($C137,ИД!$A$2:$G$11,7,0))</f>
        <v>0</v>
      </c>
      <c r="V137" s="8">
        <f t="shared" si="43"/>
        <v>0</v>
      </c>
      <c r="W137" s="8">
        <f t="shared" si="30"/>
        <v>0</v>
      </c>
      <c r="X137" s="98">
        <f>IF(ISNA(VLOOKUP($C137,ИД!$A$2:$J$11,10,0)),0,VLOOKUP($C137,ИД!$A$2:$J$11,10,0))</f>
        <v>0</v>
      </c>
      <c r="Y137" s="101">
        <f>IF(ISNA(VLOOKUP($C137,ИД!$A$2:$F$11,6,0)),0,VLOOKUP($C137,ИД!$A$2:$F$11,6,0))</f>
        <v>0</v>
      </c>
      <c r="Z137" s="34">
        <f t="shared" si="46"/>
        <v>0</v>
      </c>
      <c r="AA137" s="34">
        <f t="shared" si="31"/>
        <v>0</v>
      </c>
      <c r="AB137" s="102">
        <f>IF(ISNA(VLOOKUP($C137,ИД!$A$2:$E$11,5,0)),0,VLOOKUP($C137,ИД!$A$2:$E$11,5,0))</f>
        <v>0</v>
      </c>
      <c r="AC137" s="6"/>
      <c r="AD137" s="15"/>
      <c r="AE137" s="12"/>
      <c r="AF137" s="12"/>
      <c r="AG137" s="2"/>
    </row>
    <row r="138" spans="1:33" s="5" customFormat="1" ht="15" hidden="1" customHeight="1" outlineLevel="1" x14ac:dyDescent="0.25">
      <c r="A138" s="107"/>
      <c r="B138" s="13"/>
      <c r="C138" s="13"/>
      <c r="D138" s="64">
        <f>IF(ISNA(VLOOKUP($C138,ИД!$A$2:$D$11,2,0)),0,VLOOKUP($C138,ИД!$A$2:$D$11,2,0))</f>
        <v>0</v>
      </c>
      <c r="E138" s="64">
        <f>IF(ISNA(VLOOKUP($C138,ИД!$A$2:$D$11,2,0)),0,VLOOKUP($C138,ИД!$A$2:$D$11,3,0))</f>
        <v>0</v>
      </c>
      <c r="F138" s="64">
        <f>IF(ISNA(VLOOKUP($C138,ИД!$A$2:$D$11,2,0)),0,VLOOKUP($C138,ИД!$A$2:$D$11,4,0))</f>
        <v>0</v>
      </c>
      <c r="G138" s="11">
        <v>34</v>
      </c>
      <c r="H138" s="73"/>
      <c r="I138" s="73"/>
      <c r="J138" s="73"/>
      <c r="K138" s="14"/>
      <c r="L138" s="71">
        <f t="shared" si="44"/>
        <v>0</v>
      </c>
      <c r="M138" s="108">
        <f t="shared" si="38"/>
        <v>0</v>
      </c>
      <c r="N138" s="89">
        <f t="shared" si="45"/>
        <v>0</v>
      </c>
      <c r="O138" s="65">
        <f>IF(ISNA(VLOOKUP($C138,ИД!$A$2:$I$11,8,0)),0,VLOOKUP($C138,ИД!$A$2:$I$11,8,0))</f>
        <v>0</v>
      </c>
      <c r="P138" s="66">
        <f>IF(ISNA(VLOOKUP($C138,ИД!$A$2:$I$11,9,0)),0,VLOOKUP($C138,ИД!$A$2:$I$11,9,0))</f>
        <v>0</v>
      </c>
      <c r="Q138" s="66">
        <f t="shared" si="39"/>
        <v>0</v>
      </c>
      <c r="R138" s="72">
        <f t="shared" si="40"/>
        <v>0</v>
      </c>
      <c r="S138" s="72">
        <f t="shared" si="41"/>
        <v>0</v>
      </c>
      <c r="T138" s="90">
        <f t="shared" si="42"/>
        <v>0</v>
      </c>
      <c r="U138" s="97">
        <f>IF(ISNA(VLOOKUP($C138,ИД!$A$2:$G$11,7,0)),0,VLOOKUP($C138,ИД!$A$2:$G$11,7,0))</f>
        <v>0</v>
      </c>
      <c r="V138" s="8">
        <f t="shared" si="43"/>
        <v>0</v>
      </c>
      <c r="W138" s="8">
        <f t="shared" si="30"/>
        <v>0</v>
      </c>
      <c r="X138" s="98">
        <f>IF(ISNA(VLOOKUP($C138,ИД!$A$2:$J$11,10,0)),0,VLOOKUP($C138,ИД!$A$2:$J$11,10,0))</f>
        <v>0</v>
      </c>
      <c r="Y138" s="101">
        <f>IF(ISNA(VLOOKUP($C138,ИД!$A$2:$F$11,6,0)),0,VLOOKUP($C138,ИД!$A$2:$F$11,6,0))</f>
        <v>0</v>
      </c>
      <c r="Z138" s="34">
        <f t="shared" si="46"/>
        <v>0</v>
      </c>
      <c r="AA138" s="34">
        <f t="shared" si="31"/>
        <v>0</v>
      </c>
      <c r="AB138" s="102">
        <f>IF(ISNA(VLOOKUP($C138,ИД!$A$2:$E$11,5,0)),0,VLOOKUP($C138,ИД!$A$2:$E$11,5,0))</f>
        <v>0</v>
      </c>
      <c r="AC138" s="6"/>
      <c r="AD138" s="15"/>
      <c r="AE138" s="12"/>
      <c r="AF138" s="12"/>
      <c r="AG138" s="2"/>
    </row>
    <row r="139" spans="1:33" s="5" customFormat="1" ht="15" hidden="1" customHeight="1" outlineLevel="1" x14ac:dyDescent="0.25">
      <c r="A139" s="107"/>
      <c r="B139" s="13"/>
      <c r="C139" s="13"/>
      <c r="D139" s="64">
        <f>IF(ISNA(VLOOKUP($C139,ИД!$A$2:$D$11,2,0)),0,VLOOKUP($C139,ИД!$A$2:$D$11,2,0))</f>
        <v>0</v>
      </c>
      <c r="E139" s="64">
        <f>IF(ISNA(VLOOKUP($C139,ИД!$A$2:$D$11,2,0)),0,VLOOKUP($C139,ИД!$A$2:$D$11,3,0))</f>
        <v>0</v>
      </c>
      <c r="F139" s="64">
        <f>IF(ISNA(VLOOKUP($C139,ИД!$A$2:$D$11,2,0)),0,VLOOKUP($C139,ИД!$A$2:$D$11,4,0))</f>
        <v>0</v>
      </c>
      <c r="G139" s="11">
        <v>35</v>
      </c>
      <c r="H139" s="73"/>
      <c r="I139" s="73"/>
      <c r="J139" s="73"/>
      <c r="K139" s="14"/>
      <c r="L139" s="71">
        <f t="shared" si="44"/>
        <v>0</v>
      </c>
      <c r="M139" s="108">
        <f t="shared" si="38"/>
        <v>0</v>
      </c>
      <c r="N139" s="89">
        <f t="shared" si="45"/>
        <v>0</v>
      </c>
      <c r="O139" s="65">
        <f>IF(ISNA(VLOOKUP($C139,ИД!$A$2:$I$11,8,0)),0,VLOOKUP($C139,ИД!$A$2:$I$11,8,0))</f>
        <v>0</v>
      </c>
      <c r="P139" s="66">
        <f>IF(ISNA(VLOOKUP($C139,ИД!$A$2:$I$11,9,0)),0,VLOOKUP($C139,ИД!$A$2:$I$11,9,0))</f>
        <v>0</v>
      </c>
      <c r="Q139" s="66">
        <f t="shared" si="39"/>
        <v>0</v>
      </c>
      <c r="R139" s="72">
        <f t="shared" si="40"/>
        <v>0</v>
      </c>
      <c r="S139" s="72">
        <f t="shared" si="41"/>
        <v>0</v>
      </c>
      <c r="T139" s="90">
        <f t="shared" si="42"/>
        <v>0</v>
      </c>
      <c r="U139" s="97">
        <f>IF(ISNA(VLOOKUP($C139,ИД!$A$2:$G$11,7,0)),0,VLOOKUP($C139,ИД!$A$2:$G$11,7,0))</f>
        <v>0</v>
      </c>
      <c r="V139" s="8">
        <f t="shared" si="43"/>
        <v>0</v>
      </c>
      <c r="W139" s="8">
        <f t="shared" si="30"/>
        <v>0</v>
      </c>
      <c r="X139" s="98">
        <f>IF(ISNA(VLOOKUP($C139,ИД!$A$2:$J$11,10,0)),0,VLOOKUP($C139,ИД!$A$2:$J$11,10,0))</f>
        <v>0</v>
      </c>
      <c r="Y139" s="101">
        <f>IF(ISNA(VLOOKUP($C139,ИД!$A$2:$F$11,6,0)),0,VLOOKUP($C139,ИД!$A$2:$F$11,6,0))</f>
        <v>0</v>
      </c>
      <c r="Z139" s="34">
        <f t="shared" si="46"/>
        <v>0</v>
      </c>
      <c r="AA139" s="34">
        <f t="shared" si="31"/>
        <v>0</v>
      </c>
      <c r="AB139" s="102">
        <f>IF(ISNA(VLOOKUP($C139,ИД!$A$2:$E$11,5,0)),0,VLOOKUP($C139,ИД!$A$2:$E$11,5,0))</f>
        <v>0</v>
      </c>
      <c r="AC139" s="6"/>
      <c r="AD139" s="15"/>
      <c r="AE139" s="12"/>
      <c r="AF139" s="12"/>
      <c r="AG139" s="2"/>
    </row>
    <row r="140" spans="1:33" s="5" customFormat="1" ht="15" hidden="1" customHeight="1" outlineLevel="1" x14ac:dyDescent="0.25">
      <c r="A140" s="107"/>
      <c r="B140" s="13"/>
      <c r="C140" s="13"/>
      <c r="D140" s="64">
        <f>IF(ISNA(VLOOKUP($C140,ИД!$A$2:$D$11,2,0)),0,VLOOKUP($C140,ИД!$A$2:$D$11,2,0))</f>
        <v>0</v>
      </c>
      <c r="E140" s="64">
        <f>IF(ISNA(VLOOKUP($C140,ИД!$A$2:$D$11,2,0)),0,VLOOKUP($C140,ИД!$A$2:$D$11,3,0))</f>
        <v>0</v>
      </c>
      <c r="F140" s="64">
        <f>IF(ISNA(VLOOKUP($C140,ИД!$A$2:$D$11,2,0)),0,VLOOKUP($C140,ИД!$A$2:$D$11,4,0))</f>
        <v>0</v>
      </c>
      <c r="G140" s="11">
        <v>36</v>
      </c>
      <c r="H140" s="73"/>
      <c r="I140" s="73"/>
      <c r="J140" s="73"/>
      <c r="K140" s="14"/>
      <c r="L140" s="71">
        <f t="shared" si="44"/>
        <v>0</v>
      </c>
      <c r="M140" s="108">
        <f t="shared" si="38"/>
        <v>0</v>
      </c>
      <c r="N140" s="89">
        <f t="shared" si="45"/>
        <v>0</v>
      </c>
      <c r="O140" s="65">
        <f>IF(ISNA(VLOOKUP($C140,ИД!$A$2:$I$11,8,0)),0,VLOOKUP($C140,ИД!$A$2:$I$11,8,0))</f>
        <v>0</v>
      </c>
      <c r="P140" s="66">
        <f>IF(ISNA(VLOOKUP($C140,ИД!$A$2:$I$11,9,0)),0,VLOOKUP($C140,ИД!$A$2:$I$11,9,0))</f>
        <v>0</v>
      </c>
      <c r="Q140" s="66">
        <f t="shared" si="39"/>
        <v>0</v>
      </c>
      <c r="R140" s="72">
        <f t="shared" si="40"/>
        <v>0</v>
      </c>
      <c r="S140" s="72">
        <f t="shared" si="41"/>
        <v>0</v>
      </c>
      <c r="T140" s="90">
        <f t="shared" si="42"/>
        <v>0</v>
      </c>
      <c r="U140" s="97">
        <f>IF(ISNA(VLOOKUP($C140,ИД!$A$2:$G$11,7,0)),0,VLOOKUP($C140,ИД!$A$2:$G$11,7,0))</f>
        <v>0</v>
      </c>
      <c r="V140" s="8">
        <f t="shared" si="43"/>
        <v>0</v>
      </c>
      <c r="W140" s="8">
        <f t="shared" si="30"/>
        <v>0</v>
      </c>
      <c r="X140" s="98">
        <f>IF(ISNA(VLOOKUP($C140,ИД!$A$2:$J$11,10,0)),0,VLOOKUP($C140,ИД!$A$2:$J$11,10,0))</f>
        <v>0</v>
      </c>
      <c r="Y140" s="101">
        <f>IF(ISNA(VLOOKUP($C140,ИД!$A$2:$F$11,6,0)),0,VLOOKUP($C140,ИД!$A$2:$F$11,6,0))</f>
        <v>0</v>
      </c>
      <c r="Z140" s="34">
        <f t="shared" si="46"/>
        <v>0</v>
      </c>
      <c r="AA140" s="34">
        <f t="shared" si="31"/>
        <v>0</v>
      </c>
      <c r="AB140" s="102">
        <f>IF(ISNA(VLOOKUP($C140,ИД!$A$2:$E$11,5,0)),0,VLOOKUP($C140,ИД!$A$2:$E$11,5,0))</f>
        <v>0</v>
      </c>
      <c r="AC140" s="6"/>
      <c r="AD140" s="15"/>
      <c r="AE140" s="12"/>
      <c r="AF140" s="12"/>
      <c r="AG140" s="2"/>
    </row>
    <row r="141" spans="1:33" s="5" customFormat="1" ht="15" hidden="1" customHeight="1" outlineLevel="1" x14ac:dyDescent="0.25">
      <c r="A141" s="107"/>
      <c r="B141" s="13"/>
      <c r="C141" s="13"/>
      <c r="D141" s="64">
        <f>IF(ISNA(VLOOKUP($C141,ИД!$A$2:$D$11,2,0)),0,VLOOKUP($C141,ИД!$A$2:$D$11,2,0))</f>
        <v>0</v>
      </c>
      <c r="E141" s="64">
        <f>IF(ISNA(VLOOKUP($C141,ИД!$A$2:$D$11,2,0)),0,VLOOKUP($C141,ИД!$A$2:$D$11,3,0))</f>
        <v>0</v>
      </c>
      <c r="F141" s="64">
        <f>IF(ISNA(VLOOKUP($C141,ИД!$A$2:$D$11,2,0)),0,VLOOKUP($C141,ИД!$A$2:$D$11,4,0))</f>
        <v>0</v>
      </c>
      <c r="G141" s="11">
        <v>37</v>
      </c>
      <c r="H141" s="73"/>
      <c r="I141" s="73"/>
      <c r="J141" s="73"/>
      <c r="K141" s="14"/>
      <c r="L141" s="71">
        <f t="shared" si="44"/>
        <v>0</v>
      </c>
      <c r="M141" s="108">
        <f t="shared" si="38"/>
        <v>0</v>
      </c>
      <c r="N141" s="89">
        <f t="shared" si="45"/>
        <v>0</v>
      </c>
      <c r="O141" s="65">
        <f>IF(ISNA(VLOOKUP($C141,ИД!$A$2:$I$11,8,0)),0,VLOOKUP($C141,ИД!$A$2:$I$11,8,0))</f>
        <v>0</v>
      </c>
      <c r="P141" s="66">
        <f>IF(ISNA(VLOOKUP($C141,ИД!$A$2:$I$11,9,0)),0,VLOOKUP($C141,ИД!$A$2:$I$11,9,0))</f>
        <v>0</v>
      </c>
      <c r="Q141" s="66">
        <f t="shared" si="39"/>
        <v>0</v>
      </c>
      <c r="R141" s="72">
        <f t="shared" si="40"/>
        <v>0</v>
      </c>
      <c r="S141" s="72">
        <f t="shared" si="41"/>
        <v>0</v>
      </c>
      <c r="T141" s="90">
        <f t="shared" si="42"/>
        <v>0</v>
      </c>
      <c r="U141" s="97">
        <f>IF(ISNA(VLOOKUP($C141,ИД!$A$2:$G$11,7,0)),0,VLOOKUP($C141,ИД!$A$2:$G$11,7,0))</f>
        <v>0</v>
      </c>
      <c r="V141" s="8">
        <f t="shared" si="43"/>
        <v>0</v>
      </c>
      <c r="W141" s="8">
        <f t="shared" si="30"/>
        <v>0</v>
      </c>
      <c r="X141" s="98">
        <f>IF(ISNA(VLOOKUP($C141,ИД!$A$2:$J$11,10,0)),0,VLOOKUP($C141,ИД!$A$2:$J$11,10,0))</f>
        <v>0</v>
      </c>
      <c r="Y141" s="101">
        <f>IF(ISNA(VLOOKUP($C141,ИД!$A$2:$F$11,6,0)),0,VLOOKUP($C141,ИД!$A$2:$F$11,6,0))</f>
        <v>0</v>
      </c>
      <c r="Z141" s="34">
        <f t="shared" si="46"/>
        <v>0</v>
      </c>
      <c r="AA141" s="34">
        <f t="shared" si="31"/>
        <v>0</v>
      </c>
      <c r="AB141" s="102">
        <f>IF(ISNA(VLOOKUP($C141,ИД!$A$2:$E$11,5,0)),0,VLOOKUP($C141,ИД!$A$2:$E$11,5,0))</f>
        <v>0</v>
      </c>
      <c r="AC141" s="6"/>
      <c r="AD141" s="15"/>
      <c r="AE141" s="12"/>
      <c r="AF141" s="12"/>
      <c r="AG141" s="2"/>
    </row>
    <row r="142" spans="1:33" s="5" customFormat="1" ht="15" hidden="1" customHeight="1" outlineLevel="1" x14ac:dyDescent="0.25">
      <c r="A142" s="107"/>
      <c r="B142" s="13"/>
      <c r="C142" s="13"/>
      <c r="D142" s="64">
        <f>IF(ISNA(VLOOKUP($C142,ИД!$A$2:$D$11,2,0)),0,VLOOKUP($C142,ИД!$A$2:$D$11,2,0))</f>
        <v>0</v>
      </c>
      <c r="E142" s="64">
        <f>IF(ISNA(VLOOKUP($C142,ИД!$A$2:$D$11,2,0)),0,VLOOKUP($C142,ИД!$A$2:$D$11,3,0))</f>
        <v>0</v>
      </c>
      <c r="F142" s="64">
        <f>IF(ISNA(VLOOKUP($C142,ИД!$A$2:$D$11,2,0)),0,VLOOKUP($C142,ИД!$A$2:$D$11,4,0))</f>
        <v>0</v>
      </c>
      <c r="G142" s="11">
        <v>38</v>
      </c>
      <c r="H142" s="73"/>
      <c r="I142" s="73"/>
      <c r="J142" s="73"/>
      <c r="K142" s="14"/>
      <c r="L142" s="71">
        <f t="shared" si="44"/>
        <v>0</v>
      </c>
      <c r="M142" s="108">
        <f t="shared" si="38"/>
        <v>0</v>
      </c>
      <c r="N142" s="89">
        <f t="shared" si="45"/>
        <v>0</v>
      </c>
      <c r="O142" s="65">
        <f>IF(ISNA(VLOOKUP($C142,ИД!$A$2:$I$11,8,0)),0,VLOOKUP($C142,ИД!$A$2:$I$11,8,0))</f>
        <v>0</v>
      </c>
      <c r="P142" s="66">
        <f>IF(ISNA(VLOOKUP($C142,ИД!$A$2:$I$11,9,0)),0,VLOOKUP($C142,ИД!$A$2:$I$11,9,0))</f>
        <v>0</v>
      </c>
      <c r="Q142" s="66">
        <f t="shared" si="39"/>
        <v>0</v>
      </c>
      <c r="R142" s="72">
        <f t="shared" si="40"/>
        <v>0</v>
      </c>
      <c r="S142" s="72">
        <f t="shared" si="41"/>
        <v>0</v>
      </c>
      <c r="T142" s="90">
        <f t="shared" si="42"/>
        <v>0</v>
      </c>
      <c r="U142" s="97">
        <f>IF(ISNA(VLOOKUP($C142,ИД!$A$2:$G$11,7,0)),0,VLOOKUP($C142,ИД!$A$2:$G$11,7,0))</f>
        <v>0</v>
      </c>
      <c r="V142" s="8">
        <f t="shared" si="43"/>
        <v>0</v>
      </c>
      <c r="W142" s="8">
        <f t="shared" si="30"/>
        <v>0</v>
      </c>
      <c r="X142" s="98">
        <f>IF(ISNA(VLOOKUP($C142,ИД!$A$2:$J$11,10,0)),0,VLOOKUP($C142,ИД!$A$2:$J$11,10,0))</f>
        <v>0</v>
      </c>
      <c r="Y142" s="101">
        <f>IF(ISNA(VLOOKUP($C142,ИД!$A$2:$F$11,6,0)),0,VLOOKUP($C142,ИД!$A$2:$F$11,6,0))</f>
        <v>0</v>
      </c>
      <c r="Z142" s="34">
        <f t="shared" si="46"/>
        <v>0</v>
      </c>
      <c r="AA142" s="34">
        <f t="shared" si="31"/>
        <v>0</v>
      </c>
      <c r="AB142" s="102">
        <f>IF(ISNA(VLOOKUP($C142,ИД!$A$2:$E$11,5,0)),0,VLOOKUP($C142,ИД!$A$2:$E$11,5,0))</f>
        <v>0</v>
      </c>
      <c r="AC142" s="6"/>
      <c r="AD142" s="15"/>
      <c r="AE142" s="12"/>
      <c r="AF142" s="12"/>
      <c r="AG142" s="2"/>
    </row>
    <row r="143" spans="1:33" s="5" customFormat="1" ht="15" hidden="1" customHeight="1" outlineLevel="1" x14ac:dyDescent="0.25">
      <c r="A143" s="107"/>
      <c r="B143" s="13"/>
      <c r="C143" s="13"/>
      <c r="D143" s="64">
        <f>IF(ISNA(VLOOKUP($C143,ИД!$A$2:$D$11,2,0)),0,VLOOKUP($C143,ИД!$A$2:$D$11,2,0))</f>
        <v>0</v>
      </c>
      <c r="E143" s="64">
        <f>IF(ISNA(VLOOKUP($C143,ИД!$A$2:$D$11,2,0)),0,VLOOKUP($C143,ИД!$A$2:$D$11,3,0))</f>
        <v>0</v>
      </c>
      <c r="F143" s="64">
        <f>IF(ISNA(VLOOKUP($C143,ИД!$A$2:$D$11,2,0)),0,VLOOKUP($C143,ИД!$A$2:$D$11,4,0))</f>
        <v>0</v>
      </c>
      <c r="G143" s="11">
        <v>39</v>
      </c>
      <c r="H143" s="73"/>
      <c r="I143" s="73"/>
      <c r="J143" s="73"/>
      <c r="K143" s="14"/>
      <c r="L143" s="71">
        <f t="shared" si="44"/>
        <v>0</v>
      </c>
      <c r="M143" s="108">
        <f t="shared" si="38"/>
        <v>0</v>
      </c>
      <c r="N143" s="89">
        <f t="shared" si="45"/>
        <v>0</v>
      </c>
      <c r="O143" s="65">
        <f>IF(ISNA(VLOOKUP($C143,ИД!$A$2:$I$11,8,0)),0,VLOOKUP($C143,ИД!$A$2:$I$11,8,0))</f>
        <v>0</v>
      </c>
      <c r="P143" s="66">
        <f>IF(ISNA(VLOOKUP($C143,ИД!$A$2:$I$11,9,0)),0,VLOOKUP($C143,ИД!$A$2:$I$11,9,0))</f>
        <v>0</v>
      </c>
      <c r="Q143" s="66">
        <f t="shared" si="39"/>
        <v>0</v>
      </c>
      <c r="R143" s="72">
        <f t="shared" si="40"/>
        <v>0</v>
      </c>
      <c r="S143" s="72">
        <f t="shared" si="41"/>
        <v>0</v>
      </c>
      <c r="T143" s="90">
        <f t="shared" si="42"/>
        <v>0</v>
      </c>
      <c r="U143" s="97">
        <f>IF(ISNA(VLOOKUP($C143,ИД!$A$2:$G$11,7,0)),0,VLOOKUP($C143,ИД!$A$2:$G$11,7,0))</f>
        <v>0</v>
      </c>
      <c r="V143" s="8">
        <f t="shared" si="43"/>
        <v>0</v>
      </c>
      <c r="W143" s="8">
        <f t="shared" si="30"/>
        <v>0</v>
      </c>
      <c r="X143" s="98">
        <f>IF(ISNA(VLOOKUP($C143,ИД!$A$2:$J$11,10,0)),0,VLOOKUP($C143,ИД!$A$2:$J$11,10,0))</f>
        <v>0</v>
      </c>
      <c r="Y143" s="101">
        <f>IF(ISNA(VLOOKUP($C143,ИД!$A$2:$F$11,6,0)),0,VLOOKUP($C143,ИД!$A$2:$F$11,6,0))</f>
        <v>0</v>
      </c>
      <c r="Z143" s="34">
        <f t="shared" si="46"/>
        <v>0</v>
      </c>
      <c r="AA143" s="34">
        <f t="shared" si="31"/>
        <v>0</v>
      </c>
      <c r="AB143" s="102">
        <f>IF(ISNA(VLOOKUP($C143,ИД!$A$2:$E$11,5,0)),0,VLOOKUP($C143,ИД!$A$2:$E$11,5,0))</f>
        <v>0</v>
      </c>
      <c r="AC143" s="6"/>
      <c r="AD143" s="15"/>
      <c r="AE143" s="12"/>
      <c r="AF143" s="12"/>
      <c r="AG143" s="2"/>
    </row>
    <row r="144" spans="1:33" s="5" customFormat="1" ht="15" hidden="1" customHeight="1" outlineLevel="1" x14ac:dyDescent="0.25">
      <c r="A144" s="107"/>
      <c r="B144" s="13"/>
      <c r="C144" s="13"/>
      <c r="D144" s="64">
        <f>IF(ISNA(VLOOKUP($C144,ИД!$A$2:$D$11,2,0)),0,VLOOKUP($C144,ИД!$A$2:$D$11,2,0))</f>
        <v>0</v>
      </c>
      <c r="E144" s="64">
        <f>IF(ISNA(VLOOKUP($C144,ИД!$A$2:$D$11,2,0)),0,VLOOKUP($C144,ИД!$A$2:$D$11,3,0))</f>
        <v>0</v>
      </c>
      <c r="F144" s="64">
        <f>IF(ISNA(VLOOKUP($C144,ИД!$A$2:$D$11,2,0)),0,VLOOKUP($C144,ИД!$A$2:$D$11,4,0))</f>
        <v>0</v>
      </c>
      <c r="G144" s="11">
        <v>40</v>
      </c>
      <c r="H144" s="73"/>
      <c r="I144" s="73"/>
      <c r="J144" s="73"/>
      <c r="K144" s="14"/>
      <c r="L144" s="71">
        <f t="shared" si="44"/>
        <v>0</v>
      </c>
      <c r="M144" s="108">
        <f t="shared" si="38"/>
        <v>0</v>
      </c>
      <c r="N144" s="89">
        <f t="shared" si="45"/>
        <v>0</v>
      </c>
      <c r="O144" s="65">
        <f>IF(ISNA(VLOOKUP($C144,ИД!$A$2:$I$11,8,0)),0,VLOOKUP($C144,ИД!$A$2:$I$11,8,0))</f>
        <v>0</v>
      </c>
      <c r="P144" s="66">
        <f>IF(ISNA(VLOOKUP($C144,ИД!$A$2:$I$11,9,0)),0,VLOOKUP($C144,ИД!$A$2:$I$11,9,0))</f>
        <v>0</v>
      </c>
      <c r="Q144" s="66">
        <f t="shared" si="39"/>
        <v>0</v>
      </c>
      <c r="R144" s="72">
        <f t="shared" si="40"/>
        <v>0</v>
      </c>
      <c r="S144" s="72">
        <f t="shared" si="41"/>
        <v>0</v>
      </c>
      <c r="T144" s="90">
        <f t="shared" si="42"/>
        <v>0</v>
      </c>
      <c r="U144" s="97">
        <f>IF(ISNA(VLOOKUP($C144,ИД!$A$2:$G$11,7,0)),0,VLOOKUP($C144,ИД!$A$2:$G$11,7,0))</f>
        <v>0</v>
      </c>
      <c r="V144" s="8">
        <f t="shared" si="43"/>
        <v>0</v>
      </c>
      <c r="W144" s="8">
        <f t="shared" si="30"/>
        <v>0</v>
      </c>
      <c r="X144" s="98">
        <f>IF(ISNA(VLOOKUP($C144,ИД!$A$2:$J$11,10,0)),0,VLOOKUP($C144,ИД!$A$2:$J$11,10,0))</f>
        <v>0</v>
      </c>
      <c r="Y144" s="101">
        <f>IF(ISNA(VLOOKUP($C144,ИД!$A$2:$F$11,6,0)),0,VLOOKUP($C144,ИД!$A$2:$F$11,6,0))</f>
        <v>0</v>
      </c>
      <c r="Z144" s="34">
        <f t="shared" si="46"/>
        <v>0</v>
      </c>
      <c r="AA144" s="34">
        <f t="shared" si="31"/>
        <v>0</v>
      </c>
      <c r="AB144" s="102">
        <f>IF(ISNA(VLOOKUP($C144,ИД!$A$2:$E$11,5,0)),0,VLOOKUP($C144,ИД!$A$2:$E$11,5,0))</f>
        <v>0</v>
      </c>
      <c r="AC144" s="6"/>
      <c r="AD144" s="15"/>
      <c r="AE144" s="12"/>
      <c r="AF144" s="12"/>
      <c r="AG144" s="2"/>
    </row>
    <row r="145" spans="1:33" s="5" customFormat="1" ht="15" hidden="1" customHeight="1" outlineLevel="1" x14ac:dyDescent="0.25">
      <c r="A145" s="107"/>
      <c r="B145" s="13"/>
      <c r="C145" s="13"/>
      <c r="D145" s="64">
        <f>IF(ISNA(VLOOKUP($C145,ИД!$A$2:$D$11,2,0)),0,VLOOKUP($C145,ИД!$A$2:$D$11,2,0))</f>
        <v>0</v>
      </c>
      <c r="E145" s="64">
        <f>IF(ISNA(VLOOKUP($C145,ИД!$A$2:$D$11,2,0)),0,VLOOKUP($C145,ИД!$A$2:$D$11,3,0))</f>
        <v>0</v>
      </c>
      <c r="F145" s="64">
        <f>IF(ISNA(VLOOKUP($C145,ИД!$A$2:$D$11,2,0)),0,VLOOKUP($C145,ИД!$A$2:$D$11,4,0))</f>
        <v>0</v>
      </c>
      <c r="G145" s="11">
        <v>41</v>
      </c>
      <c r="H145" s="73"/>
      <c r="I145" s="73"/>
      <c r="J145" s="73"/>
      <c r="K145" s="14"/>
      <c r="L145" s="71">
        <f t="shared" si="44"/>
        <v>0</v>
      </c>
      <c r="M145" s="108">
        <f t="shared" si="38"/>
        <v>0</v>
      </c>
      <c r="N145" s="89">
        <f t="shared" si="45"/>
        <v>0</v>
      </c>
      <c r="O145" s="65">
        <f>IF(ISNA(VLOOKUP($C145,ИД!$A$2:$I$11,8,0)),0,VLOOKUP($C145,ИД!$A$2:$I$11,8,0))</f>
        <v>0</v>
      </c>
      <c r="P145" s="66">
        <f>IF(ISNA(VLOOKUP($C145,ИД!$A$2:$I$11,9,0)),0,VLOOKUP($C145,ИД!$A$2:$I$11,9,0))</f>
        <v>0</v>
      </c>
      <c r="Q145" s="66">
        <f t="shared" si="39"/>
        <v>0</v>
      </c>
      <c r="R145" s="72">
        <f t="shared" si="40"/>
        <v>0</v>
      </c>
      <c r="S145" s="72">
        <f t="shared" si="41"/>
        <v>0</v>
      </c>
      <c r="T145" s="90">
        <f t="shared" si="42"/>
        <v>0</v>
      </c>
      <c r="U145" s="97">
        <f>IF(ISNA(VLOOKUP($C145,ИД!$A$2:$G$11,7,0)),0,VLOOKUP($C145,ИД!$A$2:$G$11,7,0))</f>
        <v>0</v>
      </c>
      <c r="V145" s="8">
        <f t="shared" si="43"/>
        <v>0</v>
      </c>
      <c r="W145" s="8">
        <f t="shared" si="30"/>
        <v>0</v>
      </c>
      <c r="X145" s="98">
        <f>IF(ISNA(VLOOKUP($C145,ИД!$A$2:$J$11,10,0)),0,VLOOKUP($C145,ИД!$A$2:$J$11,10,0))</f>
        <v>0</v>
      </c>
      <c r="Y145" s="101">
        <f>IF(ISNA(VLOOKUP($C145,ИД!$A$2:$F$11,6,0)),0,VLOOKUP($C145,ИД!$A$2:$F$11,6,0))</f>
        <v>0</v>
      </c>
      <c r="Z145" s="34">
        <f t="shared" si="46"/>
        <v>0</v>
      </c>
      <c r="AA145" s="34">
        <f t="shared" si="31"/>
        <v>0</v>
      </c>
      <c r="AB145" s="102">
        <f>IF(ISNA(VLOOKUP($C145,ИД!$A$2:$E$11,5,0)),0,VLOOKUP($C145,ИД!$A$2:$E$11,5,0))</f>
        <v>0</v>
      </c>
      <c r="AC145" s="6"/>
      <c r="AD145" s="15"/>
      <c r="AE145" s="12"/>
      <c r="AF145" s="12"/>
      <c r="AG145" s="2"/>
    </row>
    <row r="146" spans="1:33" s="5" customFormat="1" ht="15" hidden="1" customHeight="1" outlineLevel="1" x14ac:dyDescent="0.25">
      <c r="A146" s="107"/>
      <c r="B146" s="13"/>
      <c r="C146" s="13"/>
      <c r="D146" s="64">
        <f>IF(ISNA(VLOOKUP($C146,ИД!$A$2:$D$11,2,0)),0,VLOOKUP($C146,ИД!$A$2:$D$11,2,0))</f>
        <v>0</v>
      </c>
      <c r="E146" s="64">
        <f>IF(ISNA(VLOOKUP($C146,ИД!$A$2:$D$11,2,0)),0,VLOOKUP($C146,ИД!$A$2:$D$11,3,0))</f>
        <v>0</v>
      </c>
      <c r="F146" s="64">
        <f>IF(ISNA(VLOOKUP($C146,ИД!$A$2:$D$11,2,0)),0,VLOOKUP($C146,ИД!$A$2:$D$11,4,0))</f>
        <v>0</v>
      </c>
      <c r="G146" s="11">
        <v>43</v>
      </c>
      <c r="H146" s="73"/>
      <c r="I146" s="73"/>
      <c r="J146" s="73"/>
      <c r="K146" s="14"/>
      <c r="L146" s="71">
        <f t="shared" si="44"/>
        <v>0</v>
      </c>
      <c r="M146" s="108">
        <f t="shared" si="15"/>
        <v>0</v>
      </c>
      <c r="N146" s="89">
        <f t="shared" si="45"/>
        <v>0</v>
      </c>
      <c r="O146" s="65">
        <f>IF(ISNA(VLOOKUP($C146,ИД!$A$2:$I$11,8,0)),0,VLOOKUP($C146,ИД!$A$2:$I$11,8,0))</f>
        <v>0</v>
      </c>
      <c r="P146" s="66">
        <f>IF(ISNA(VLOOKUP($C146,ИД!$A$2:$I$11,9,0)),0,VLOOKUP($C146,ИД!$A$2:$I$11,9,0))</f>
        <v>0</v>
      </c>
      <c r="Q146" s="66">
        <f t="shared" si="16"/>
        <v>0</v>
      </c>
      <c r="R146" s="72">
        <f t="shared" si="17"/>
        <v>0</v>
      </c>
      <c r="S146" s="72">
        <f t="shared" si="18"/>
        <v>0</v>
      </c>
      <c r="T146" s="90">
        <f t="shared" si="19"/>
        <v>0</v>
      </c>
      <c r="U146" s="97">
        <f>IF(ISNA(VLOOKUP($C146,ИД!$A$2:$G$11,7,0)),0,VLOOKUP($C146,ИД!$A$2:$G$11,7,0))</f>
        <v>0</v>
      </c>
      <c r="V146" s="8">
        <f t="shared" si="20"/>
        <v>0</v>
      </c>
      <c r="W146" s="8">
        <f t="shared" si="7"/>
        <v>0</v>
      </c>
      <c r="X146" s="98">
        <f>IF(ISNA(VLOOKUP($C146,ИД!$A$2:$J$11,10,0)),0,VLOOKUP($C146,ИД!$A$2:$J$11,10,0))</f>
        <v>0</v>
      </c>
      <c r="Y146" s="101">
        <f>IF(ISNA(VLOOKUP($C146,ИД!$A$2:$F$11,6,0)),0,VLOOKUP($C146,ИД!$A$2:$F$11,6,0))</f>
        <v>0</v>
      </c>
      <c r="Z146" s="34">
        <f t="shared" si="46"/>
        <v>0</v>
      </c>
      <c r="AA146" s="34">
        <f t="shared" si="8"/>
        <v>0</v>
      </c>
      <c r="AB146" s="102">
        <f>IF(ISNA(VLOOKUP($C146,ИД!$A$2:$E$11,5,0)),0,VLOOKUP($C146,ИД!$A$2:$E$11,5,0))</f>
        <v>0</v>
      </c>
      <c r="AC146" s="6"/>
      <c r="AD146" s="15"/>
      <c r="AE146" s="12"/>
      <c r="AF146" s="12"/>
      <c r="AG146" s="2"/>
    </row>
    <row r="147" spans="1:33" s="5" customFormat="1" ht="15" customHeight="1" collapsed="1" x14ac:dyDescent="0.25">
      <c r="A147" s="107"/>
      <c r="B147" s="13"/>
      <c r="C147" s="13"/>
      <c r="D147" s="64">
        <f>IF(ISNA(VLOOKUP($C147,ИД!$A$2:$D$11,2,0)),0,VLOOKUP($C147,ИД!$A$2:$D$11,2,0))</f>
        <v>0</v>
      </c>
      <c r="E147" s="64">
        <f>IF(ISNA(VLOOKUP($C147,ИД!$A$2:$D$11,2,0)),0,VLOOKUP($C147,ИД!$A$2:$D$11,3,0))</f>
        <v>0</v>
      </c>
      <c r="F147" s="64">
        <f>IF(ISNA(VLOOKUP($C147,ИД!$A$2:$D$11,2,0)),0,VLOOKUP($C147,ИД!$A$2:$D$11,4,0))</f>
        <v>0</v>
      </c>
      <c r="G147" s="11">
        <v>1</v>
      </c>
      <c r="H147" s="73"/>
      <c r="I147" s="73"/>
      <c r="J147" s="73"/>
      <c r="K147" s="14"/>
      <c r="L147" s="71">
        <f t="shared" si="44"/>
        <v>0</v>
      </c>
      <c r="M147" s="108">
        <f t="shared" ref="M147:M178" si="47">L147*$B$221</f>
        <v>0</v>
      </c>
      <c r="N147" s="89">
        <f t="shared" si="45"/>
        <v>0</v>
      </c>
      <c r="O147" s="65">
        <f>IF(ISNA(VLOOKUP($C147,ИД!$A$2:$I$11,8,0)),0,VLOOKUP($C147,ИД!$A$2:$I$11,8,0))</f>
        <v>0</v>
      </c>
      <c r="P147" s="66">
        <f>IF(ISNA(VLOOKUP($C147,ИД!$A$2:$I$11,9,0)),0,VLOOKUP($C147,ИД!$A$2:$I$11,9,0))</f>
        <v>0</v>
      </c>
      <c r="Q147" s="66">
        <f t="shared" si="2"/>
        <v>0</v>
      </c>
      <c r="R147" s="72">
        <f t="shared" si="3"/>
        <v>0</v>
      </c>
      <c r="S147" s="72">
        <f t="shared" si="4"/>
        <v>0</v>
      </c>
      <c r="T147" s="90">
        <f t="shared" ref="T147:T178" si="48">S147*$B$221</f>
        <v>0</v>
      </c>
      <c r="U147" s="97">
        <f>IF(ISNA(VLOOKUP($C147,ИД!$A$2:$G$11,7,0)),0,VLOOKUP($C147,ИД!$A$2:$G$11,7,0))</f>
        <v>0</v>
      </c>
      <c r="V147" s="8">
        <f t="shared" si="5"/>
        <v>0</v>
      </c>
      <c r="W147" s="8">
        <f t="shared" si="7"/>
        <v>0</v>
      </c>
      <c r="X147" s="98">
        <f>IF(ISNA(VLOOKUP($C147,ИД!$A$2:$J$11,10,0)),0,VLOOKUP($C147,ИД!$A$2:$J$11,10,0))</f>
        <v>0</v>
      </c>
      <c r="Y147" s="101">
        <f>IF(ISNA(VLOOKUP($C147,ИД!$A$2:$F$11,6,0)),0,VLOOKUP($C147,ИД!$A$2:$F$11,6,0))</f>
        <v>0</v>
      </c>
      <c r="Z147" s="34">
        <f t="shared" si="46"/>
        <v>0</v>
      </c>
      <c r="AA147" s="34">
        <f t="shared" si="8"/>
        <v>0</v>
      </c>
      <c r="AB147" s="102">
        <f>IF(ISNA(VLOOKUP($C147,ИД!$A$2:$E$11,5,0)),0,VLOOKUP($C147,ИД!$A$2:$E$11,5,0))</f>
        <v>0</v>
      </c>
      <c r="AC147" s="6"/>
      <c r="AD147" s="15"/>
      <c r="AE147" s="12"/>
      <c r="AF147" s="12"/>
      <c r="AG147" s="2"/>
    </row>
    <row r="148" spans="1:33" s="5" customFormat="1" ht="15.75" hidden="1" customHeight="1" outlineLevel="1" x14ac:dyDescent="0.25">
      <c r="A148" s="107"/>
      <c r="B148" s="13"/>
      <c r="C148" s="13"/>
      <c r="D148" s="64">
        <f>IF(ISNA(VLOOKUP($C148,ИД!$A$2:$D$11,2,0)),0,VLOOKUP($C148,ИД!$A$2:$D$11,2,0))</f>
        <v>0</v>
      </c>
      <c r="E148" s="64">
        <f>IF(ISNA(VLOOKUP($C148,ИД!$A$2:$D$11,2,0)),0,VLOOKUP($C148,ИД!$A$2:$D$11,3,0))</f>
        <v>0</v>
      </c>
      <c r="F148" s="64">
        <f>IF(ISNA(VLOOKUP($C148,ИД!$A$2:$D$11,2,0)),0,VLOOKUP($C148,ИД!$A$2:$D$11,4,0))</f>
        <v>0</v>
      </c>
      <c r="G148" s="11">
        <v>2</v>
      </c>
      <c r="H148" s="73"/>
      <c r="I148" s="73"/>
      <c r="J148" s="73"/>
      <c r="K148" s="14"/>
      <c r="L148" s="71">
        <f t="shared" si="44"/>
        <v>0</v>
      </c>
      <c r="M148" s="108">
        <f t="shared" si="47"/>
        <v>0</v>
      </c>
      <c r="N148" s="89">
        <f t="shared" si="45"/>
        <v>0</v>
      </c>
      <c r="O148" s="65">
        <f>IF(ISNA(VLOOKUP($C148,ИД!$A$2:$I$11,8,0)),0,VLOOKUP($C148,ИД!$A$2:$I$11,8,0))</f>
        <v>0</v>
      </c>
      <c r="P148" s="66">
        <f>IF(ISNA(VLOOKUP($C148,ИД!$A$2:$I$11,9,0)),0,VLOOKUP($C148,ИД!$A$2:$I$11,9,0))</f>
        <v>0</v>
      </c>
      <c r="Q148" s="66">
        <f t="shared" ref="Q148:Q217" si="49">K148</f>
        <v>0</v>
      </c>
      <c r="R148" s="72">
        <f t="shared" ref="R148:R217" si="50">P148*N148*Q148/1000</f>
        <v>0</v>
      </c>
      <c r="S148" s="72">
        <f t="shared" ref="S148:S217" si="51">L148-R148</f>
        <v>0</v>
      </c>
      <c r="T148" s="90">
        <f t="shared" si="48"/>
        <v>0</v>
      </c>
      <c r="U148" s="97">
        <f>IF(ISNA(VLOOKUP($C148,ИД!$A$2:$G$11,7,0)),0,VLOOKUP($C148,ИД!$A$2:$G$11,7,0))</f>
        <v>0</v>
      </c>
      <c r="V148" s="8">
        <f t="shared" ref="V148:V217" si="52">N148*U148</f>
        <v>0</v>
      </c>
      <c r="W148" s="8">
        <f t="shared" si="7"/>
        <v>0</v>
      </c>
      <c r="X148" s="98">
        <f>IF(ISNA(VLOOKUP($C148,ИД!$A$2:$J$11,10,0)),0,VLOOKUP($C148,ИД!$A$2:$J$11,10,0))</f>
        <v>0</v>
      </c>
      <c r="Y148" s="101">
        <f>IF(ISNA(VLOOKUP($C148,ИД!$A$2:$F$11,6,0)),0,VLOOKUP($C148,ИД!$A$2:$F$11,6,0))</f>
        <v>0</v>
      </c>
      <c r="Z148" s="34">
        <f t="shared" si="46"/>
        <v>0</v>
      </c>
      <c r="AA148" s="34">
        <f t="shared" si="8"/>
        <v>0</v>
      </c>
      <c r="AB148" s="102">
        <f>IF(ISNA(VLOOKUP($C148,ИД!$A$2:$E$11,5,0)),0,VLOOKUP($C148,ИД!$A$2:$E$11,5,0))</f>
        <v>0</v>
      </c>
      <c r="AC148" s="6"/>
      <c r="AD148" s="15"/>
      <c r="AE148" s="12"/>
      <c r="AF148" s="12"/>
      <c r="AG148" s="2"/>
    </row>
    <row r="149" spans="1:33" s="5" customFormat="1" ht="15.75" hidden="1" customHeight="1" outlineLevel="1" x14ac:dyDescent="0.25">
      <c r="A149" s="107"/>
      <c r="B149" s="13"/>
      <c r="C149" s="13"/>
      <c r="D149" s="64">
        <f>IF(ISNA(VLOOKUP($C149,ИД!$A$2:$D$11,2,0)),0,VLOOKUP($C149,ИД!$A$2:$D$11,2,0))</f>
        <v>0</v>
      </c>
      <c r="E149" s="64">
        <f>IF(ISNA(VLOOKUP($C149,ИД!$A$2:$D$11,2,0)),0,VLOOKUP($C149,ИД!$A$2:$D$11,3,0))</f>
        <v>0</v>
      </c>
      <c r="F149" s="64">
        <f>IF(ISNA(VLOOKUP($C149,ИД!$A$2:$D$11,2,0)),0,VLOOKUP($C149,ИД!$A$2:$D$11,4,0))</f>
        <v>0</v>
      </c>
      <c r="G149" s="11">
        <v>3</v>
      </c>
      <c r="H149" s="73"/>
      <c r="I149" s="73"/>
      <c r="J149" s="73"/>
      <c r="K149" s="14"/>
      <c r="L149" s="71">
        <f t="shared" si="44"/>
        <v>0</v>
      </c>
      <c r="M149" s="108">
        <f t="shared" si="47"/>
        <v>0</v>
      </c>
      <c r="N149" s="89">
        <f t="shared" si="45"/>
        <v>0</v>
      </c>
      <c r="O149" s="65">
        <f>IF(ISNA(VLOOKUP($C149,ИД!$A$2:$I$11,8,0)),0,VLOOKUP($C149,ИД!$A$2:$I$11,8,0))</f>
        <v>0</v>
      </c>
      <c r="P149" s="66">
        <f>IF(ISNA(VLOOKUP($C149,ИД!$A$2:$I$11,9,0)),0,VLOOKUP($C149,ИД!$A$2:$I$11,9,0))</f>
        <v>0</v>
      </c>
      <c r="Q149" s="66">
        <f t="shared" si="49"/>
        <v>0</v>
      </c>
      <c r="R149" s="72">
        <f t="shared" si="50"/>
        <v>0</v>
      </c>
      <c r="S149" s="72">
        <f t="shared" si="51"/>
        <v>0</v>
      </c>
      <c r="T149" s="90">
        <f t="shared" si="48"/>
        <v>0</v>
      </c>
      <c r="U149" s="97">
        <f>IF(ISNA(VLOOKUP($C149,ИД!$A$2:$G$11,7,0)),0,VLOOKUP($C149,ИД!$A$2:$G$11,7,0))</f>
        <v>0</v>
      </c>
      <c r="V149" s="8">
        <f t="shared" si="52"/>
        <v>0</v>
      </c>
      <c r="W149" s="8">
        <f t="shared" si="7"/>
        <v>0</v>
      </c>
      <c r="X149" s="98">
        <f>IF(ISNA(VLOOKUP($C149,ИД!$A$2:$J$11,10,0)),0,VLOOKUP($C149,ИД!$A$2:$J$11,10,0))</f>
        <v>0</v>
      </c>
      <c r="Y149" s="101">
        <f>IF(ISNA(VLOOKUP($C149,ИД!$A$2:$F$11,6,0)),0,VLOOKUP($C149,ИД!$A$2:$F$11,6,0))</f>
        <v>0</v>
      </c>
      <c r="Z149" s="34">
        <f t="shared" si="46"/>
        <v>0</v>
      </c>
      <c r="AA149" s="34">
        <f t="shared" si="8"/>
        <v>0</v>
      </c>
      <c r="AB149" s="102">
        <f>IF(ISNA(VLOOKUP($C149,ИД!$A$2:$E$11,5,0)),0,VLOOKUP($C149,ИД!$A$2:$E$11,5,0))</f>
        <v>0</v>
      </c>
      <c r="AC149" s="6"/>
      <c r="AD149" s="15"/>
      <c r="AE149" s="12"/>
      <c r="AF149" s="12"/>
      <c r="AG149" s="2"/>
    </row>
    <row r="150" spans="1:33" s="5" customFormat="1" ht="15.75" hidden="1" customHeight="1" outlineLevel="1" x14ac:dyDescent="0.25">
      <c r="A150" s="107"/>
      <c r="B150" s="13"/>
      <c r="C150" s="13"/>
      <c r="D150" s="64">
        <f>IF(ISNA(VLOOKUP($C150,ИД!$A$2:$D$11,2,0)),0,VLOOKUP($C150,ИД!$A$2:$D$11,2,0))</f>
        <v>0</v>
      </c>
      <c r="E150" s="64">
        <f>IF(ISNA(VLOOKUP($C150,ИД!$A$2:$D$11,2,0)),0,VLOOKUP($C150,ИД!$A$2:$D$11,3,0))</f>
        <v>0</v>
      </c>
      <c r="F150" s="64">
        <f>IF(ISNA(VLOOKUP($C150,ИД!$A$2:$D$11,2,0)),0,VLOOKUP($C150,ИД!$A$2:$D$11,4,0))</f>
        <v>0</v>
      </c>
      <c r="G150" s="11">
        <v>5</v>
      </c>
      <c r="H150" s="73"/>
      <c r="I150" s="73"/>
      <c r="J150" s="73"/>
      <c r="K150" s="14"/>
      <c r="L150" s="71">
        <f t="shared" si="44"/>
        <v>0</v>
      </c>
      <c r="M150" s="108">
        <f t="shared" si="47"/>
        <v>0</v>
      </c>
      <c r="N150" s="89">
        <f t="shared" si="45"/>
        <v>0</v>
      </c>
      <c r="O150" s="65">
        <f>IF(ISNA(VLOOKUP($C150,ИД!$A$2:$I$11,8,0)),0,VLOOKUP($C150,ИД!$A$2:$I$11,8,0))</f>
        <v>0</v>
      </c>
      <c r="P150" s="66">
        <f>IF(ISNA(VLOOKUP($C150,ИД!$A$2:$I$11,9,0)),0,VLOOKUP($C150,ИД!$A$2:$I$11,9,0))</f>
        <v>0</v>
      </c>
      <c r="Q150" s="66">
        <f t="shared" si="49"/>
        <v>0</v>
      </c>
      <c r="R150" s="72">
        <f t="shared" si="50"/>
        <v>0</v>
      </c>
      <c r="S150" s="72">
        <f t="shared" si="51"/>
        <v>0</v>
      </c>
      <c r="T150" s="90">
        <f t="shared" si="48"/>
        <v>0</v>
      </c>
      <c r="U150" s="97">
        <f>IF(ISNA(VLOOKUP($C150,ИД!$A$2:$G$11,7,0)),0,VLOOKUP($C150,ИД!$A$2:$G$11,7,0))</f>
        <v>0</v>
      </c>
      <c r="V150" s="8">
        <f t="shared" si="52"/>
        <v>0</v>
      </c>
      <c r="W150" s="8">
        <f t="shared" si="7"/>
        <v>0</v>
      </c>
      <c r="X150" s="98">
        <f>IF(ISNA(VLOOKUP($C150,ИД!$A$2:$J$11,10,0)),0,VLOOKUP($C150,ИД!$A$2:$J$11,10,0))</f>
        <v>0</v>
      </c>
      <c r="Y150" s="101">
        <f>IF(ISNA(VLOOKUP($C150,ИД!$A$2:$F$11,6,0)),0,VLOOKUP($C150,ИД!$A$2:$F$11,6,0))</f>
        <v>0</v>
      </c>
      <c r="Z150" s="34">
        <f t="shared" si="46"/>
        <v>0</v>
      </c>
      <c r="AA150" s="34">
        <f t="shared" si="8"/>
        <v>0</v>
      </c>
      <c r="AB150" s="102">
        <f>IF(ISNA(VLOOKUP($C150,ИД!$A$2:$E$11,5,0)),0,VLOOKUP($C150,ИД!$A$2:$E$11,5,0))</f>
        <v>0</v>
      </c>
      <c r="AC150" s="6"/>
      <c r="AD150" s="15"/>
      <c r="AE150" s="12"/>
      <c r="AF150" s="12"/>
      <c r="AG150" s="2"/>
    </row>
    <row r="151" spans="1:33" s="5" customFormat="1" ht="15.75" hidden="1" customHeight="1" outlineLevel="1" x14ac:dyDescent="0.25">
      <c r="A151" s="107"/>
      <c r="B151" s="13"/>
      <c r="C151" s="13"/>
      <c r="D151" s="64">
        <f>IF(ISNA(VLOOKUP($C151,ИД!$A$2:$D$11,2,0)),0,VLOOKUP($C151,ИД!$A$2:$D$11,2,0))</f>
        <v>0</v>
      </c>
      <c r="E151" s="64">
        <f>IF(ISNA(VLOOKUP($C151,ИД!$A$2:$D$11,2,0)),0,VLOOKUP($C151,ИД!$A$2:$D$11,3,0))</f>
        <v>0</v>
      </c>
      <c r="F151" s="64">
        <f>IF(ISNA(VLOOKUP($C151,ИД!$A$2:$D$11,2,0)),0,VLOOKUP($C151,ИД!$A$2:$D$11,4,0))</f>
        <v>0</v>
      </c>
      <c r="G151" s="11">
        <v>6</v>
      </c>
      <c r="H151" s="73"/>
      <c r="I151" s="73"/>
      <c r="J151" s="73"/>
      <c r="K151" s="14"/>
      <c r="L151" s="71">
        <f t="shared" si="44"/>
        <v>0</v>
      </c>
      <c r="M151" s="108">
        <f t="shared" si="47"/>
        <v>0</v>
      </c>
      <c r="N151" s="89">
        <f t="shared" si="45"/>
        <v>0</v>
      </c>
      <c r="O151" s="65">
        <f>IF(ISNA(VLOOKUP($C151,ИД!$A$2:$I$11,8,0)),0,VLOOKUP($C151,ИД!$A$2:$I$11,8,0))</f>
        <v>0</v>
      </c>
      <c r="P151" s="66">
        <f>IF(ISNA(VLOOKUP($C151,ИД!$A$2:$I$11,9,0)),0,VLOOKUP($C151,ИД!$A$2:$I$11,9,0))</f>
        <v>0</v>
      </c>
      <c r="Q151" s="66">
        <f t="shared" si="49"/>
        <v>0</v>
      </c>
      <c r="R151" s="72">
        <f t="shared" si="50"/>
        <v>0</v>
      </c>
      <c r="S151" s="72">
        <f t="shared" si="51"/>
        <v>0</v>
      </c>
      <c r="T151" s="90">
        <f t="shared" si="48"/>
        <v>0</v>
      </c>
      <c r="U151" s="97">
        <f>IF(ISNA(VLOOKUP($C151,ИД!$A$2:$G$11,7,0)),0,VLOOKUP($C151,ИД!$A$2:$G$11,7,0))</f>
        <v>0</v>
      </c>
      <c r="V151" s="8">
        <f t="shared" si="52"/>
        <v>0</v>
      </c>
      <c r="W151" s="8">
        <f t="shared" si="7"/>
        <v>0</v>
      </c>
      <c r="X151" s="98">
        <f>IF(ISNA(VLOOKUP($C151,ИД!$A$2:$J$11,10,0)),0,VLOOKUP($C151,ИД!$A$2:$J$11,10,0))</f>
        <v>0</v>
      </c>
      <c r="Y151" s="101">
        <f>IF(ISNA(VLOOKUP($C151,ИД!$A$2:$F$11,6,0)),0,VLOOKUP($C151,ИД!$A$2:$F$11,6,0))</f>
        <v>0</v>
      </c>
      <c r="Z151" s="34">
        <f t="shared" si="46"/>
        <v>0</v>
      </c>
      <c r="AA151" s="34">
        <f t="shared" si="8"/>
        <v>0</v>
      </c>
      <c r="AB151" s="102">
        <f>IF(ISNA(VLOOKUP($C151,ИД!$A$2:$E$11,5,0)),0,VLOOKUP($C151,ИД!$A$2:$E$11,5,0))</f>
        <v>0</v>
      </c>
      <c r="AC151" s="6"/>
      <c r="AD151" s="15"/>
      <c r="AE151" s="12"/>
      <c r="AF151" s="12"/>
      <c r="AG151" s="2"/>
    </row>
    <row r="152" spans="1:33" s="5" customFormat="1" ht="15.75" hidden="1" customHeight="1" outlineLevel="1" x14ac:dyDescent="0.25">
      <c r="A152" s="107"/>
      <c r="B152" s="13"/>
      <c r="C152" s="13"/>
      <c r="D152" s="64">
        <f>IF(ISNA(VLOOKUP($C152,ИД!$A$2:$D$11,2,0)),0,VLOOKUP($C152,ИД!$A$2:$D$11,2,0))</f>
        <v>0</v>
      </c>
      <c r="E152" s="64">
        <f>IF(ISNA(VLOOKUP($C152,ИД!$A$2:$D$11,2,0)),0,VLOOKUP($C152,ИД!$A$2:$D$11,3,0))</f>
        <v>0</v>
      </c>
      <c r="F152" s="64">
        <f>IF(ISNA(VLOOKUP($C152,ИД!$A$2:$D$11,2,0)),0,VLOOKUP($C152,ИД!$A$2:$D$11,4,0))</f>
        <v>0</v>
      </c>
      <c r="G152" s="11">
        <v>7</v>
      </c>
      <c r="H152" s="73"/>
      <c r="I152" s="73"/>
      <c r="J152" s="73"/>
      <c r="K152" s="14"/>
      <c r="L152" s="71">
        <f t="shared" si="44"/>
        <v>0</v>
      </c>
      <c r="M152" s="108">
        <f t="shared" si="47"/>
        <v>0</v>
      </c>
      <c r="N152" s="89">
        <f t="shared" si="45"/>
        <v>0</v>
      </c>
      <c r="O152" s="65">
        <f>IF(ISNA(VLOOKUP($C152,ИД!$A$2:$I$11,8,0)),0,VLOOKUP($C152,ИД!$A$2:$I$11,8,0))</f>
        <v>0</v>
      </c>
      <c r="P152" s="66">
        <f>IF(ISNA(VLOOKUP($C152,ИД!$A$2:$I$11,9,0)),0,VLOOKUP($C152,ИД!$A$2:$I$11,9,0))</f>
        <v>0</v>
      </c>
      <c r="Q152" s="66">
        <f t="shared" si="49"/>
        <v>0</v>
      </c>
      <c r="R152" s="72">
        <f t="shared" si="50"/>
        <v>0</v>
      </c>
      <c r="S152" s="72">
        <f t="shared" si="51"/>
        <v>0</v>
      </c>
      <c r="T152" s="90">
        <f t="shared" si="48"/>
        <v>0</v>
      </c>
      <c r="U152" s="97">
        <f>IF(ISNA(VLOOKUP($C152,ИД!$A$2:$G$11,7,0)),0,VLOOKUP($C152,ИД!$A$2:$G$11,7,0))</f>
        <v>0</v>
      </c>
      <c r="V152" s="8">
        <f t="shared" si="52"/>
        <v>0</v>
      </c>
      <c r="W152" s="8">
        <f t="shared" si="7"/>
        <v>0</v>
      </c>
      <c r="X152" s="98">
        <f>IF(ISNA(VLOOKUP($C152,ИД!$A$2:$J$11,10,0)),0,VLOOKUP($C152,ИД!$A$2:$J$11,10,0))</f>
        <v>0</v>
      </c>
      <c r="Y152" s="101">
        <f>IF(ISNA(VLOOKUP($C152,ИД!$A$2:$F$11,6,0)),0,VLOOKUP($C152,ИД!$A$2:$F$11,6,0))</f>
        <v>0</v>
      </c>
      <c r="Z152" s="34">
        <f t="shared" si="46"/>
        <v>0</v>
      </c>
      <c r="AA152" s="34">
        <f t="shared" si="8"/>
        <v>0</v>
      </c>
      <c r="AB152" s="102">
        <f>IF(ISNA(VLOOKUP($C152,ИД!$A$2:$E$11,5,0)),0,VLOOKUP($C152,ИД!$A$2:$E$11,5,0))</f>
        <v>0</v>
      </c>
      <c r="AC152" s="6"/>
      <c r="AD152" s="15"/>
      <c r="AE152" s="12"/>
      <c r="AF152" s="12"/>
      <c r="AG152" s="2"/>
    </row>
    <row r="153" spans="1:33" s="5" customFormat="1" ht="15" hidden="1" customHeight="1" outlineLevel="1" x14ac:dyDescent="0.25">
      <c r="A153" s="107"/>
      <c r="B153" s="13"/>
      <c r="C153" s="13"/>
      <c r="D153" s="64">
        <f>IF(ISNA(VLOOKUP($C153,ИД!$A$2:$D$11,2,0)),0,VLOOKUP($C153,ИД!$A$2:$D$11,2,0))</f>
        <v>0</v>
      </c>
      <c r="E153" s="64">
        <f>IF(ISNA(VLOOKUP($C153,ИД!$A$2:$D$11,2,0)),0,VLOOKUP($C153,ИД!$A$2:$D$11,3,0))</f>
        <v>0</v>
      </c>
      <c r="F153" s="64">
        <f>IF(ISNA(VLOOKUP($C153,ИД!$A$2:$D$11,2,0)),0,VLOOKUP($C153,ИД!$A$2:$D$11,4,0))</f>
        <v>0</v>
      </c>
      <c r="G153" s="11">
        <v>8</v>
      </c>
      <c r="H153" s="73"/>
      <c r="I153" s="73"/>
      <c r="J153" s="73"/>
      <c r="K153" s="14"/>
      <c r="L153" s="71">
        <f t="shared" si="44"/>
        <v>0</v>
      </c>
      <c r="M153" s="108">
        <f t="shared" si="47"/>
        <v>0</v>
      </c>
      <c r="N153" s="89">
        <f t="shared" si="45"/>
        <v>0</v>
      </c>
      <c r="O153" s="65">
        <f>IF(ISNA(VLOOKUP($C153,ИД!$A$2:$I$11,8,0)),0,VLOOKUP($C153,ИД!$A$2:$I$11,8,0))</f>
        <v>0</v>
      </c>
      <c r="P153" s="66">
        <f>IF(ISNA(VLOOKUP($C153,ИД!$A$2:$I$11,9,0)),0,VLOOKUP($C153,ИД!$A$2:$I$11,9,0))</f>
        <v>0</v>
      </c>
      <c r="Q153" s="66">
        <f t="shared" si="49"/>
        <v>0</v>
      </c>
      <c r="R153" s="72">
        <f t="shared" si="50"/>
        <v>0</v>
      </c>
      <c r="S153" s="72">
        <f t="shared" si="51"/>
        <v>0</v>
      </c>
      <c r="T153" s="90">
        <f t="shared" si="48"/>
        <v>0</v>
      </c>
      <c r="U153" s="97">
        <f>IF(ISNA(VLOOKUP($C153,ИД!$A$2:$G$11,7,0)),0,VLOOKUP($C153,ИД!$A$2:$G$11,7,0))</f>
        <v>0</v>
      </c>
      <c r="V153" s="8">
        <f t="shared" si="52"/>
        <v>0</v>
      </c>
      <c r="W153" s="8">
        <f t="shared" si="7"/>
        <v>0</v>
      </c>
      <c r="X153" s="98">
        <f>IF(ISNA(VLOOKUP($C153,ИД!$A$2:$J$11,10,0)),0,VLOOKUP($C153,ИД!$A$2:$J$11,10,0))</f>
        <v>0</v>
      </c>
      <c r="Y153" s="101">
        <f>IF(ISNA(VLOOKUP($C153,ИД!$A$2:$F$11,6,0)),0,VLOOKUP($C153,ИД!$A$2:$F$11,6,0))</f>
        <v>0</v>
      </c>
      <c r="Z153" s="34">
        <f t="shared" si="46"/>
        <v>0</v>
      </c>
      <c r="AA153" s="34">
        <f t="shared" si="8"/>
        <v>0</v>
      </c>
      <c r="AB153" s="102">
        <f>IF(ISNA(VLOOKUP($C153,ИД!$A$2:$E$11,5,0)),0,VLOOKUP($C153,ИД!$A$2:$E$11,5,0))</f>
        <v>0</v>
      </c>
      <c r="AC153" s="6"/>
      <c r="AD153" s="15"/>
      <c r="AE153" s="12"/>
      <c r="AF153" s="12"/>
      <c r="AG153" s="2"/>
    </row>
    <row r="154" spans="1:33" s="5" customFormat="1" ht="16.5" hidden="1" customHeight="1" outlineLevel="1" x14ac:dyDescent="0.25">
      <c r="A154" s="107"/>
      <c r="B154" s="13"/>
      <c r="C154" s="13"/>
      <c r="D154" s="64">
        <f>IF(ISNA(VLOOKUP($C154,ИД!$A$2:$D$11,2,0)),0,VLOOKUP($C154,ИД!$A$2:$D$11,2,0))</f>
        <v>0</v>
      </c>
      <c r="E154" s="64">
        <f>IF(ISNA(VLOOKUP($C154,ИД!$A$2:$D$11,2,0)),0,VLOOKUP($C154,ИД!$A$2:$D$11,3,0))</f>
        <v>0</v>
      </c>
      <c r="F154" s="64">
        <f>IF(ISNA(VLOOKUP($C154,ИД!$A$2:$D$11,2,0)),0,VLOOKUP($C154,ИД!$A$2:$D$11,4,0))</f>
        <v>0</v>
      </c>
      <c r="G154" s="11">
        <v>9</v>
      </c>
      <c r="H154" s="73"/>
      <c r="I154" s="73"/>
      <c r="J154" s="73"/>
      <c r="K154" s="14"/>
      <c r="L154" s="71">
        <f t="shared" si="44"/>
        <v>0</v>
      </c>
      <c r="M154" s="108">
        <f t="shared" si="47"/>
        <v>0</v>
      </c>
      <c r="N154" s="89">
        <f t="shared" si="45"/>
        <v>0</v>
      </c>
      <c r="O154" s="65">
        <f>IF(ISNA(VLOOKUP($C154,ИД!$A$2:$I$11,8,0)),0,VLOOKUP($C154,ИД!$A$2:$I$11,8,0))</f>
        <v>0</v>
      </c>
      <c r="P154" s="66">
        <f>IF(ISNA(VLOOKUP($C154,ИД!$A$2:$I$11,9,0)),0,VLOOKUP($C154,ИД!$A$2:$I$11,9,0))</f>
        <v>0</v>
      </c>
      <c r="Q154" s="66">
        <f t="shared" si="49"/>
        <v>0</v>
      </c>
      <c r="R154" s="72">
        <f t="shared" si="50"/>
        <v>0</v>
      </c>
      <c r="S154" s="72">
        <f t="shared" si="51"/>
        <v>0</v>
      </c>
      <c r="T154" s="90">
        <f t="shared" si="48"/>
        <v>0</v>
      </c>
      <c r="U154" s="97">
        <f>IF(ISNA(VLOOKUP($C154,ИД!$A$2:$G$11,7,0)),0,VLOOKUP($C154,ИД!$A$2:$G$11,7,0))</f>
        <v>0</v>
      </c>
      <c r="V154" s="8">
        <f t="shared" si="52"/>
        <v>0</v>
      </c>
      <c r="W154" s="8">
        <f t="shared" si="7"/>
        <v>0</v>
      </c>
      <c r="X154" s="98">
        <f>IF(ISNA(VLOOKUP($C154,ИД!$A$2:$J$11,10,0)),0,VLOOKUP($C154,ИД!$A$2:$J$11,10,0))</f>
        <v>0</v>
      </c>
      <c r="Y154" s="101">
        <f>IF(ISNA(VLOOKUP($C154,ИД!$A$2:$F$11,6,0)),0,VLOOKUP($C154,ИД!$A$2:$F$11,6,0))</f>
        <v>0</v>
      </c>
      <c r="Z154" s="34">
        <f t="shared" si="46"/>
        <v>0</v>
      </c>
      <c r="AA154" s="34">
        <f t="shared" si="8"/>
        <v>0</v>
      </c>
      <c r="AB154" s="102">
        <f>IF(ISNA(VLOOKUP($C154,ИД!$A$2:$E$11,5,0)),0,VLOOKUP($C154,ИД!$A$2:$E$11,5,0))</f>
        <v>0</v>
      </c>
      <c r="AC154" s="6"/>
      <c r="AD154" s="15"/>
      <c r="AE154" s="12"/>
      <c r="AF154" s="12"/>
      <c r="AG154" s="2"/>
    </row>
    <row r="155" spans="1:33" s="5" customFormat="1" ht="19.5" hidden="1" customHeight="1" outlineLevel="1" x14ac:dyDescent="0.25">
      <c r="A155" s="107"/>
      <c r="B155" s="13"/>
      <c r="C155" s="13"/>
      <c r="D155" s="64">
        <f>IF(ISNA(VLOOKUP($C155,ИД!$A$2:$D$11,2,0)),0,VLOOKUP($C155,ИД!$A$2:$D$11,2,0))</f>
        <v>0</v>
      </c>
      <c r="E155" s="64">
        <f>IF(ISNA(VLOOKUP($C155,ИД!$A$2:$D$11,2,0)),0,VLOOKUP($C155,ИД!$A$2:$D$11,3,0))</f>
        <v>0</v>
      </c>
      <c r="F155" s="64">
        <f>IF(ISNA(VLOOKUP($C155,ИД!$A$2:$D$11,2,0)),0,VLOOKUP($C155,ИД!$A$2:$D$11,4,0))</f>
        <v>0</v>
      </c>
      <c r="G155" s="11">
        <v>10</v>
      </c>
      <c r="H155" s="73"/>
      <c r="I155" s="73"/>
      <c r="J155" s="73"/>
      <c r="K155" s="14"/>
      <c r="L155" s="71">
        <f t="shared" si="44"/>
        <v>0</v>
      </c>
      <c r="M155" s="108">
        <f t="shared" si="47"/>
        <v>0</v>
      </c>
      <c r="N155" s="89">
        <f t="shared" si="45"/>
        <v>0</v>
      </c>
      <c r="O155" s="65">
        <f>IF(ISNA(VLOOKUP($C155,ИД!$A$2:$I$11,8,0)),0,VLOOKUP($C155,ИД!$A$2:$I$11,8,0))</f>
        <v>0</v>
      </c>
      <c r="P155" s="66">
        <f>IF(ISNA(VLOOKUP($C155,ИД!$A$2:$I$11,9,0)),0,VLOOKUP($C155,ИД!$A$2:$I$11,9,0))</f>
        <v>0</v>
      </c>
      <c r="Q155" s="66">
        <f t="shared" si="49"/>
        <v>0</v>
      </c>
      <c r="R155" s="72">
        <f t="shared" si="50"/>
        <v>0</v>
      </c>
      <c r="S155" s="72">
        <f t="shared" si="51"/>
        <v>0</v>
      </c>
      <c r="T155" s="90">
        <f t="shared" si="48"/>
        <v>0</v>
      </c>
      <c r="U155" s="97">
        <f>IF(ISNA(VLOOKUP($C155,ИД!$A$2:$G$11,7,0)),0,VLOOKUP($C155,ИД!$A$2:$G$11,7,0))</f>
        <v>0</v>
      </c>
      <c r="V155" s="8">
        <f t="shared" si="52"/>
        <v>0</v>
      </c>
      <c r="W155" s="8">
        <f t="shared" si="7"/>
        <v>0</v>
      </c>
      <c r="X155" s="98">
        <f>IF(ISNA(VLOOKUP($C155,ИД!$A$2:$J$11,10,0)),0,VLOOKUP($C155,ИД!$A$2:$J$11,10,0))</f>
        <v>0</v>
      </c>
      <c r="Y155" s="101">
        <f>IF(ISNA(VLOOKUP($C155,ИД!$A$2:$F$11,6,0)),0,VLOOKUP($C155,ИД!$A$2:$F$11,6,0))</f>
        <v>0</v>
      </c>
      <c r="Z155" s="34">
        <f t="shared" si="46"/>
        <v>0</v>
      </c>
      <c r="AA155" s="34">
        <f t="shared" si="8"/>
        <v>0</v>
      </c>
      <c r="AB155" s="102">
        <f>IF(ISNA(VLOOKUP($C155,ИД!$A$2:$E$11,5,0)),0,VLOOKUP($C155,ИД!$A$2:$E$11,5,0))</f>
        <v>0</v>
      </c>
      <c r="AC155" s="6"/>
      <c r="AD155" s="15"/>
      <c r="AE155" s="12"/>
      <c r="AF155" s="12"/>
      <c r="AG155" s="2"/>
    </row>
    <row r="156" spans="1:33" s="5" customFormat="1" ht="14.25" hidden="1" customHeight="1" outlineLevel="1" x14ac:dyDescent="0.25">
      <c r="A156" s="109"/>
      <c r="B156" s="13"/>
      <c r="C156" s="13"/>
      <c r="D156" s="64">
        <f>IF(ISNA(VLOOKUP($C156,ИД!$A$2:$D$11,2,0)),0,VLOOKUP($C156,ИД!$A$2:$D$11,2,0))</f>
        <v>0</v>
      </c>
      <c r="E156" s="64">
        <f>IF(ISNA(VLOOKUP($C156,ИД!$A$2:$D$11,2,0)),0,VLOOKUP($C156,ИД!$A$2:$D$11,3,0))</f>
        <v>0</v>
      </c>
      <c r="F156" s="64">
        <f>IF(ISNA(VLOOKUP($C156,ИД!$A$2:$D$11,2,0)),0,VLOOKUP($C156,ИД!$A$2:$D$11,4,0))</f>
        <v>0</v>
      </c>
      <c r="G156" s="11">
        <v>11</v>
      </c>
      <c r="H156" s="73"/>
      <c r="I156" s="73"/>
      <c r="J156" s="73"/>
      <c r="K156" s="14"/>
      <c r="L156" s="71">
        <f t="shared" si="44"/>
        <v>0</v>
      </c>
      <c r="M156" s="108">
        <f t="shared" si="47"/>
        <v>0</v>
      </c>
      <c r="N156" s="89">
        <f t="shared" si="45"/>
        <v>0</v>
      </c>
      <c r="O156" s="65">
        <f>IF(ISNA(VLOOKUP($C156,ИД!$A$2:$I$11,8,0)),0,VLOOKUP($C156,ИД!$A$2:$I$11,8,0))</f>
        <v>0</v>
      </c>
      <c r="P156" s="66">
        <f>IF(ISNA(VLOOKUP($C156,ИД!$A$2:$I$11,9,0)),0,VLOOKUP($C156,ИД!$A$2:$I$11,9,0))</f>
        <v>0</v>
      </c>
      <c r="Q156" s="66">
        <f t="shared" si="49"/>
        <v>0</v>
      </c>
      <c r="R156" s="72">
        <f t="shared" si="50"/>
        <v>0</v>
      </c>
      <c r="S156" s="72">
        <f t="shared" si="51"/>
        <v>0</v>
      </c>
      <c r="T156" s="90">
        <f t="shared" si="48"/>
        <v>0</v>
      </c>
      <c r="U156" s="97">
        <f>IF(ISNA(VLOOKUP($C156,ИД!$A$2:$G$11,7,0)),0,VLOOKUP($C156,ИД!$A$2:$G$11,7,0))</f>
        <v>0</v>
      </c>
      <c r="V156" s="8">
        <f t="shared" si="52"/>
        <v>0</v>
      </c>
      <c r="W156" s="8">
        <f t="shared" si="7"/>
        <v>0</v>
      </c>
      <c r="X156" s="98">
        <f>IF(ISNA(VLOOKUP($C156,ИД!$A$2:$J$11,10,0)),0,VLOOKUP($C156,ИД!$A$2:$J$11,10,0))</f>
        <v>0</v>
      </c>
      <c r="Y156" s="101">
        <f>IF(ISNA(VLOOKUP($C156,ИД!$A$2:$F$11,6,0)),0,VLOOKUP($C156,ИД!$A$2:$F$11,6,0))</f>
        <v>0</v>
      </c>
      <c r="Z156" s="34">
        <f t="shared" si="46"/>
        <v>0</v>
      </c>
      <c r="AA156" s="34">
        <f t="shared" si="8"/>
        <v>0</v>
      </c>
      <c r="AB156" s="102">
        <f>IF(ISNA(VLOOKUP($C156,ИД!$A$2:$E$11,5,0)),0,VLOOKUP($C156,ИД!$A$2:$E$11,5,0))</f>
        <v>0</v>
      </c>
      <c r="AC156" s="6"/>
      <c r="AD156" s="15"/>
      <c r="AE156" s="12"/>
      <c r="AF156" s="12"/>
      <c r="AG156" s="2"/>
    </row>
    <row r="157" spans="1:33" s="5" customFormat="1" ht="15.75" hidden="1" customHeight="1" outlineLevel="1" x14ac:dyDescent="0.25">
      <c r="A157" s="107"/>
      <c r="B157" s="13"/>
      <c r="C157" s="13"/>
      <c r="D157" s="64">
        <f>IF(ISNA(VLOOKUP($C157,ИД!$A$2:$D$11,2,0)),0,VLOOKUP($C157,ИД!$A$2:$D$11,2,0))</f>
        <v>0</v>
      </c>
      <c r="E157" s="64">
        <f>IF(ISNA(VLOOKUP($C157,ИД!$A$2:$D$11,2,0)),0,VLOOKUP($C157,ИД!$A$2:$D$11,3,0))</f>
        <v>0</v>
      </c>
      <c r="F157" s="64">
        <f>IF(ISNA(VLOOKUP($C157,ИД!$A$2:$D$11,2,0)),0,VLOOKUP($C157,ИД!$A$2:$D$11,4,0))</f>
        <v>0</v>
      </c>
      <c r="G157" s="11">
        <v>12</v>
      </c>
      <c r="H157" s="73"/>
      <c r="I157" s="73"/>
      <c r="J157" s="73"/>
      <c r="K157" s="14"/>
      <c r="L157" s="71">
        <f t="shared" si="44"/>
        <v>0</v>
      </c>
      <c r="M157" s="108">
        <f t="shared" si="47"/>
        <v>0</v>
      </c>
      <c r="N157" s="89">
        <f t="shared" si="45"/>
        <v>0</v>
      </c>
      <c r="O157" s="65">
        <f>IF(ISNA(VLOOKUP($C157,ИД!$A$2:$I$11,8,0)),0,VLOOKUP($C157,ИД!$A$2:$I$11,8,0))</f>
        <v>0</v>
      </c>
      <c r="P157" s="66">
        <f>IF(ISNA(VLOOKUP($C157,ИД!$A$2:$I$11,9,0)),0,VLOOKUP($C157,ИД!$A$2:$I$11,9,0))</f>
        <v>0</v>
      </c>
      <c r="Q157" s="66">
        <f t="shared" si="49"/>
        <v>0</v>
      </c>
      <c r="R157" s="72">
        <f t="shared" si="50"/>
        <v>0</v>
      </c>
      <c r="S157" s="72">
        <f t="shared" si="51"/>
        <v>0</v>
      </c>
      <c r="T157" s="90">
        <f t="shared" si="48"/>
        <v>0</v>
      </c>
      <c r="U157" s="97">
        <f>IF(ISNA(VLOOKUP($C157,ИД!$A$2:$G$11,7,0)),0,VLOOKUP($C157,ИД!$A$2:$G$11,7,0))</f>
        <v>0</v>
      </c>
      <c r="V157" s="8">
        <f t="shared" si="52"/>
        <v>0</v>
      </c>
      <c r="W157" s="8">
        <f t="shared" si="7"/>
        <v>0</v>
      </c>
      <c r="X157" s="98">
        <f>IF(ISNA(VLOOKUP($C157,ИД!$A$2:$J$11,10,0)),0,VLOOKUP($C157,ИД!$A$2:$J$11,10,0))</f>
        <v>0</v>
      </c>
      <c r="Y157" s="101">
        <f>IF(ISNA(VLOOKUP($C157,ИД!$A$2:$F$11,6,0)),0,VLOOKUP($C157,ИД!$A$2:$F$11,6,0))</f>
        <v>0</v>
      </c>
      <c r="Z157" s="34">
        <f t="shared" si="46"/>
        <v>0</v>
      </c>
      <c r="AA157" s="34">
        <f t="shared" si="8"/>
        <v>0</v>
      </c>
      <c r="AB157" s="102">
        <f>IF(ISNA(VLOOKUP($C157,ИД!$A$2:$E$11,5,0)),0,VLOOKUP($C157,ИД!$A$2:$E$11,5,0))</f>
        <v>0</v>
      </c>
      <c r="AC157" s="6"/>
      <c r="AD157" s="15"/>
      <c r="AE157" s="12"/>
      <c r="AF157" s="12"/>
      <c r="AG157" s="2"/>
    </row>
    <row r="158" spans="1:33" s="5" customFormat="1" ht="15.75" hidden="1" customHeight="1" outlineLevel="1" x14ac:dyDescent="0.25">
      <c r="A158" s="107"/>
      <c r="B158" s="13"/>
      <c r="C158" s="13"/>
      <c r="D158" s="64">
        <f>IF(ISNA(VLOOKUP($C158,ИД!$A$2:$D$11,2,0)),0,VLOOKUP($C158,ИД!$A$2:$D$11,2,0))</f>
        <v>0</v>
      </c>
      <c r="E158" s="64">
        <f>IF(ISNA(VLOOKUP($C158,ИД!$A$2:$D$11,2,0)),0,VLOOKUP($C158,ИД!$A$2:$D$11,3,0))</f>
        <v>0</v>
      </c>
      <c r="F158" s="64">
        <f>IF(ISNA(VLOOKUP($C158,ИД!$A$2:$D$11,2,0)),0,VLOOKUP($C158,ИД!$A$2:$D$11,4,0))</f>
        <v>0</v>
      </c>
      <c r="G158" s="11">
        <v>13</v>
      </c>
      <c r="H158" s="73"/>
      <c r="I158" s="73"/>
      <c r="J158" s="73"/>
      <c r="K158" s="14"/>
      <c r="L158" s="71">
        <f t="shared" si="44"/>
        <v>0</v>
      </c>
      <c r="M158" s="108">
        <f t="shared" si="47"/>
        <v>0</v>
      </c>
      <c r="N158" s="89">
        <f t="shared" si="45"/>
        <v>0</v>
      </c>
      <c r="O158" s="65">
        <f>IF(ISNA(VLOOKUP($C158,ИД!$A$2:$I$11,8,0)),0,VLOOKUP($C158,ИД!$A$2:$I$11,8,0))</f>
        <v>0</v>
      </c>
      <c r="P158" s="66">
        <f>IF(ISNA(VLOOKUP($C158,ИД!$A$2:$I$11,9,0)),0,VLOOKUP($C158,ИД!$A$2:$I$11,9,0))</f>
        <v>0</v>
      </c>
      <c r="Q158" s="66">
        <f t="shared" si="49"/>
        <v>0</v>
      </c>
      <c r="R158" s="72">
        <f t="shared" si="50"/>
        <v>0</v>
      </c>
      <c r="S158" s="72">
        <f t="shared" si="51"/>
        <v>0</v>
      </c>
      <c r="T158" s="90">
        <f t="shared" si="48"/>
        <v>0</v>
      </c>
      <c r="U158" s="97">
        <f>IF(ISNA(VLOOKUP($C158,ИД!$A$2:$G$11,7,0)),0,VLOOKUP($C158,ИД!$A$2:$G$11,7,0))</f>
        <v>0</v>
      </c>
      <c r="V158" s="8">
        <f t="shared" si="52"/>
        <v>0</v>
      </c>
      <c r="W158" s="8">
        <f t="shared" si="7"/>
        <v>0</v>
      </c>
      <c r="X158" s="98">
        <f>IF(ISNA(VLOOKUP($C158,ИД!$A$2:$J$11,10,0)),0,VLOOKUP($C158,ИД!$A$2:$J$11,10,0))</f>
        <v>0</v>
      </c>
      <c r="Y158" s="101">
        <f>IF(ISNA(VLOOKUP($C158,ИД!$A$2:$F$11,6,0)),0,VLOOKUP($C158,ИД!$A$2:$F$11,6,0))</f>
        <v>0</v>
      </c>
      <c r="Z158" s="34">
        <f t="shared" si="46"/>
        <v>0</v>
      </c>
      <c r="AA158" s="34">
        <f t="shared" si="8"/>
        <v>0</v>
      </c>
      <c r="AB158" s="102">
        <f>IF(ISNA(VLOOKUP($C158,ИД!$A$2:$E$11,5,0)),0,VLOOKUP($C158,ИД!$A$2:$E$11,5,0))</f>
        <v>0</v>
      </c>
      <c r="AC158" s="6"/>
      <c r="AD158" s="15"/>
      <c r="AE158" s="12"/>
      <c r="AF158" s="12"/>
      <c r="AG158" s="2"/>
    </row>
    <row r="159" spans="1:33" s="5" customFormat="1" ht="15.75" hidden="1" customHeight="1" outlineLevel="1" x14ac:dyDescent="0.25">
      <c r="A159" s="109"/>
      <c r="B159" s="13"/>
      <c r="C159" s="13"/>
      <c r="D159" s="64">
        <f>IF(ISNA(VLOOKUP($C159,ИД!$A$2:$D$11,2,0)),0,VLOOKUP($C159,ИД!$A$2:$D$11,2,0))</f>
        <v>0</v>
      </c>
      <c r="E159" s="64">
        <f>IF(ISNA(VLOOKUP($C159,ИД!$A$2:$D$11,2,0)),0,VLOOKUP($C159,ИД!$A$2:$D$11,3,0))</f>
        <v>0</v>
      </c>
      <c r="F159" s="64">
        <f>IF(ISNA(VLOOKUP($C159,ИД!$A$2:$D$11,2,0)),0,VLOOKUP($C159,ИД!$A$2:$D$11,4,0))</f>
        <v>0</v>
      </c>
      <c r="G159" s="11">
        <v>14</v>
      </c>
      <c r="H159" s="73"/>
      <c r="I159" s="73"/>
      <c r="J159" s="73"/>
      <c r="K159" s="14"/>
      <c r="L159" s="71">
        <f t="shared" si="44"/>
        <v>0</v>
      </c>
      <c r="M159" s="108">
        <f t="shared" si="47"/>
        <v>0</v>
      </c>
      <c r="N159" s="89">
        <f t="shared" si="45"/>
        <v>0</v>
      </c>
      <c r="O159" s="65">
        <f>IF(ISNA(VLOOKUP($C159,ИД!$A$2:$I$11,8,0)),0,VLOOKUP($C159,ИД!$A$2:$I$11,8,0))</f>
        <v>0</v>
      </c>
      <c r="P159" s="66">
        <f>IF(ISNA(VLOOKUP($C159,ИД!$A$2:$I$11,9,0)),0,VLOOKUP($C159,ИД!$A$2:$I$11,9,0))</f>
        <v>0</v>
      </c>
      <c r="Q159" s="66">
        <f t="shared" si="49"/>
        <v>0</v>
      </c>
      <c r="R159" s="72">
        <f t="shared" si="50"/>
        <v>0</v>
      </c>
      <c r="S159" s="72">
        <f t="shared" si="51"/>
        <v>0</v>
      </c>
      <c r="T159" s="90">
        <f t="shared" si="48"/>
        <v>0</v>
      </c>
      <c r="U159" s="97">
        <f>IF(ISNA(VLOOKUP($C159,ИД!$A$2:$G$11,7,0)),0,VLOOKUP($C159,ИД!$A$2:$G$11,7,0))</f>
        <v>0</v>
      </c>
      <c r="V159" s="8">
        <f t="shared" si="52"/>
        <v>0</v>
      </c>
      <c r="W159" s="8">
        <f t="shared" si="7"/>
        <v>0</v>
      </c>
      <c r="X159" s="98">
        <f>IF(ISNA(VLOOKUP($C159,ИД!$A$2:$J$11,10,0)),0,VLOOKUP($C159,ИД!$A$2:$J$11,10,0))</f>
        <v>0</v>
      </c>
      <c r="Y159" s="101">
        <f>IF(ISNA(VLOOKUP($C159,ИД!$A$2:$F$11,6,0)),0,VLOOKUP($C159,ИД!$A$2:$F$11,6,0))</f>
        <v>0</v>
      </c>
      <c r="Z159" s="34">
        <f t="shared" si="46"/>
        <v>0</v>
      </c>
      <c r="AA159" s="34">
        <f t="shared" si="8"/>
        <v>0</v>
      </c>
      <c r="AB159" s="102">
        <f>IF(ISNA(VLOOKUP($C159,ИД!$A$2:$E$11,5,0)),0,VLOOKUP($C159,ИД!$A$2:$E$11,5,0))</f>
        <v>0</v>
      </c>
      <c r="AC159" s="6"/>
      <c r="AD159" s="15"/>
      <c r="AE159" s="12"/>
      <c r="AF159" s="12"/>
      <c r="AG159" s="2"/>
    </row>
    <row r="160" spans="1:33" s="5" customFormat="1" ht="15.75" hidden="1" customHeight="1" outlineLevel="1" x14ac:dyDescent="0.25">
      <c r="A160" s="109"/>
      <c r="B160" s="13"/>
      <c r="C160" s="13"/>
      <c r="D160" s="64">
        <f>IF(ISNA(VLOOKUP($C160,ИД!$A$2:$D$11,2,0)),0,VLOOKUP($C160,ИД!$A$2:$D$11,2,0))</f>
        <v>0</v>
      </c>
      <c r="E160" s="64">
        <f>IF(ISNA(VLOOKUP($C160,ИД!$A$2:$D$11,2,0)),0,VLOOKUP($C160,ИД!$A$2:$D$11,3,0))</f>
        <v>0</v>
      </c>
      <c r="F160" s="64">
        <f>IF(ISNA(VLOOKUP($C160,ИД!$A$2:$D$11,2,0)),0,VLOOKUP($C160,ИД!$A$2:$D$11,4,0))</f>
        <v>0</v>
      </c>
      <c r="G160" s="11">
        <v>15</v>
      </c>
      <c r="H160" s="73"/>
      <c r="I160" s="73"/>
      <c r="J160" s="73"/>
      <c r="K160" s="14"/>
      <c r="L160" s="71">
        <f t="shared" si="44"/>
        <v>0</v>
      </c>
      <c r="M160" s="108">
        <f t="shared" si="47"/>
        <v>0</v>
      </c>
      <c r="N160" s="89">
        <f t="shared" si="45"/>
        <v>0</v>
      </c>
      <c r="O160" s="65">
        <f>IF(ISNA(VLOOKUP($C160,ИД!$A$2:$I$11,8,0)),0,VLOOKUP($C160,ИД!$A$2:$I$11,8,0))</f>
        <v>0</v>
      </c>
      <c r="P160" s="66">
        <f>IF(ISNA(VLOOKUP($C160,ИД!$A$2:$I$11,9,0)),0,VLOOKUP($C160,ИД!$A$2:$I$11,9,0))</f>
        <v>0</v>
      </c>
      <c r="Q160" s="66">
        <f t="shared" si="49"/>
        <v>0</v>
      </c>
      <c r="R160" s="72">
        <f t="shared" si="50"/>
        <v>0</v>
      </c>
      <c r="S160" s="72">
        <f t="shared" si="51"/>
        <v>0</v>
      </c>
      <c r="T160" s="90">
        <f t="shared" si="48"/>
        <v>0</v>
      </c>
      <c r="U160" s="97">
        <f>IF(ISNA(VLOOKUP($C160,ИД!$A$2:$G$11,7,0)),0,VLOOKUP($C160,ИД!$A$2:$G$11,7,0))</f>
        <v>0</v>
      </c>
      <c r="V160" s="8">
        <f t="shared" si="52"/>
        <v>0</v>
      </c>
      <c r="W160" s="8">
        <f t="shared" si="7"/>
        <v>0</v>
      </c>
      <c r="X160" s="98">
        <f>IF(ISNA(VLOOKUP($C160,ИД!$A$2:$J$11,10,0)),0,VLOOKUP($C160,ИД!$A$2:$J$11,10,0))</f>
        <v>0</v>
      </c>
      <c r="Y160" s="101">
        <f>IF(ISNA(VLOOKUP($C160,ИД!$A$2:$F$11,6,0)),0,VLOOKUP($C160,ИД!$A$2:$F$11,6,0))</f>
        <v>0</v>
      </c>
      <c r="Z160" s="34">
        <f t="shared" si="46"/>
        <v>0</v>
      </c>
      <c r="AA160" s="34">
        <f t="shared" si="8"/>
        <v>0</v>
      </c>
      <c r="AB160" s="102">
        <f>IF(ISNA(VLOOKUP($C160,ИД!$A$2:$E$11,5,0)),0,VLOOKUP($C160,ИД!$A$2:$E$11,5,0))</f>
        <v>0</v>
      </c>
      <c r="AC160" s="6"/>
      <c r="AD160" s="15"/>
      <c r="AE160" s="12"/>
      <c r="AF160" s="12"/>
      <c r="AG160" s="2"/>
    </row>
    <row r="161" spans="1:33" s="5" customFormat="1" ht="15" hidden="1" customHeight="1" outlineLevel="1" x14ac:dyDescent="0.25">
      <c r="A161" s="110"/>
      <c r="B161" s="13"/>
      <c r="C161" s="13"/>
      <c r="D161" s="64">
        <f>IF(ISNA(VLOOKUP($C161,ИД!$A$2:$D$11,2,0)),0,VLOOKUP($C161,ИД!$A$2:$D$11,2,0))</f>
        <v>0</v>
      </c>
      <c r="E161" s="64">
        <f>IF(ISNA(VLOOKUP($C161,ИД!$A$2:$D$11,2,0)),0,VLOOKUP($C161,ИД!$A$2:$D$11,3,0))</f>
        <v>0</v>
      </c>
      <c r="F161" s="64">
        <f>IF(ISNA(VLOOKUP($C161,ИД!$A$2:$D$11,2,0)),0,VLOOKUP($C161,ИД!$A$2:$D$11,4,0))</f>
        <v>0</v>
      </c>
      <c r="G161" s="11">
        <v>16</v>
      </c>
      <c r="H161" s="73"/>
      <c r="I161" s="73"/>
      <c r="J161" s="73"/>
      <c r="K161" s="14"/>
      <c r="L161" s="71">
        <f t="shared" si="44"/>
        <v>0</v>
      </c>
      <c r="M161" s="108">
        <f t="shared" si="47"/>
        <v>0</v>
      </c>
      <c r="N161" s="89">
        <f t="shared" si="45"/>
        <v>0</v>
      </c>
      <c r="O161" s="65">
        <f>IF(ISNA(VLOOKUP($C161,ИД!$A$2:$I$11,8,0)),0,VLOOKUP($C161,ИД!$A$2:$I$11,8,0))</f>
        <v>0</v>
      </c>
      <c r="P161" s="66">
        <f>IF(ISNA(VLOOKUP($C161,ИД!$A$2:$I$11,9,0)),0,VLOOKUP($C161,ИД!$A$2:$I$11,9,0))</f>
        <v>0</v>
      </c>
      <c r="Q161" s="66">
        <f t="shared" si="49"/>
        <v>0</v>
      </c>
      <c r="R161" s="72">
        <f t="shared" si="50"/>
        <v>0</v>
      </c>
      <c r="S161" s="72">
        <f t="shared" si="51"/>
        <v>0</v>
      </c>
      <c r="T161" s="90">
        <f t="shared" si="48"/>
        <v>0</v>
      </c>
      <c r="U161" s="97">
        <f>IF(ISNA(VLOOKUP($C161,ИД!$A$2:$G$11,7,0)),0,VLOOKUP($C161,ИД!$A$2:$G$11,7,0))</f>
        <v>0</v>
      </c>
      <c r="V161" s="8">
        <f t="shared" si="52"/>
        <v>0</v>
      </c>
      <c r="W161" s="8">
        <f t="shared" si="7"/>
        <v>0</v>
      </c>
      <c r="X161" s="98">
        <f>IF(ISNA(VLOOKUP($C161,ИД!$A$2:$J$11,10,0)),0,VLOOKUP($C161,ИД!$A$2:$J$11,10,0))</f>
        <v>0</v>
      </c>
      <c r="Y161" s="101">
        <f>IF(ISNA(VLOOKUP($C161,ИД!$A$2:$F$11,6,0)),0,VLOOKUP($C161,ИД!$A$2:$F$11,6,0))</f>
        <v>0</v>
      </c>
      <c r="Z161" s="34">
        <f t="shared" si="46"/>
        <v>0</v>
      </c>
      <c r="AA161" s="34">
        <f t="shared" si="8"/>
        <v>0</v>
      </c>
      <c r="AB161" s="102">
        <f>IF(ISNA(VLOOKUP($C161,ИД!$A$2:$E$11,5,0)),0,VLOOKUP($C161,ИД!$A$2:$E$11,5,0))</f>
        <v>0</v>
      </c>
      <c r="AC161" s="6"/>
      <c r="AD161" s="15"/>
      <c r="AE161" s="12"/>
      <c r="AF161" s="12"/>
      <c r="AG161" s="2"/>
    </row>
    <row r="162" spans="1:33" s="5" customFormat="1" ht="15" hidden="1" customHeight="1" outlineLevel="1" x14ac:dyDescent="0.25">
      <c r="A162" s="110"/>
      <c r="B162" s="13"/>
      <c r="C162" s="13"/>
      <c r="D162" s="64">
        <f>IF(ISNA(VLOOKUP($C162,ИД!$A$2:$D$11,2,0)),0,VLOOKUP($C162,ИД!$A$2:$D$11,2,0))</f>
        <v>0</v>
      </c>
      <c r="E162" s="64">
        <f>IF(ISNA(VLOOKUP($C162,ИД!$A$2:$D$11,2,0)),0,VLOOKUP($C162,ИД!$A$2:$D$11,3,0))</f>
        <v>0</v>
      </c>
      <c r="F162" s="64">
        <f>IF(ISNA(VLOOKUP($C162,ИД!$A$2:$D$11,2,0)),0,VLOOKUP($C162,ИД!$A$2:$D$11,4,0))</f>
        <v>0</v>
      </c>
      <c r="G162" s="11">
        <v>17</v>
      </c>
      <c r="H162" s="73"/>
      <c r="I162" s="73"/>
      <c r="J162" s="73"/>
      <c r="K162" s="14"/>
      <c r="L162" s="71">
        <f t="shared" si="44"/>
        <v>0</v>
      </c>
      <c r="M162" s="108">
        <f t="shared" si="47"/>
        <v>0</v>
      </c>
      <c r="N162" s="89">
        <f t="shared" si="45"/>
        <v>0</v>
      </c>
      <c r="O162" s="65">
        <f>IF(ISNA(VLOOKUP($C162,ИД!$A$2:$I$11,8,0)),0,VLOOKUP($C162,ИД!$A$2:$I$11,8,0))</f>
        <v>0</v>
      </c>
      <c r="P162" s="66">
        <f>IF(ISNA(VLOOKUP($C162,ИД!$A$2:$I$11,9,0)),0,VLOOKUP($C162,ИД!$A$2:$I$11,9,0))</f>
        <v>0</v>
      </c>
      <c r="Q162" s="66">
        <f t="shared" si="49"/>
        <v>0</v>
      </c>
      <c r="R162" s="72">
        <f t="shared" si="50"/>
        <v>0</v>
      </c>
      <c r="S162" s="72">
        <f t="shared" si="51"/>
        <v>0</v>
      </c>
      <c r="T162" s="90">
        <f t="shared" si="48"/>
        <v>0</v>
      </c>
      <c r="U162" s="97">
        <f>IF(ISNA(VLOOKUP($C162,ИД!$A$2:$G$11,7,0)),0,VLOOKUP($C162,ИД!$A$2:$G$11,7,0))</f>
        <v>0</v>
      </c>
      <c r="V162" s="8">
        <f t="shared" si="52"/>
        <v>0</v>
      </c>
      <c r="W162" s="8">
        <f t="shared" si="7"/>
        <v>0</v>
      </c>
      <c r="X162" s="98">
        <f>IF(ISNA(VLOOKUP($C162,ИД!$A$2:$J$11,10,0)),0,VLOOKUP($C162,ИД!$A$2:$J$11,10,0))</f>
        <v>0</v>
      </c>
      <c r="Y162" s="101">
        <f>IF(ISNA(VLOOKUP($C162,ИД!$A$2:$F$11,6,0)),0,VLOOKUP($C162,ИД!$A$2:$F$11,6,0))</f>
        <v>0</v>
      </c>
      <c r="Z162" s="34">
        <f t="shared" si="46"/>
        <v>0</v>
      </c>
      <c r="AA162" s="34">
        <f t="shared" si="8"/>
        <v>0</v>
      </c>
      <c r="AB162" s="102">
        <f>IF(ISNA(VLOOKUP($C162,ИД!$A$2:$E$11,5,0)),0,VLOOKUP($C162,ИД!$A$2:$E$11,5,0))</f>
        <v>0</v>
      </c>
      <c r="AC162" s="6"/>
      <c r="AD162" s="15"/>
      <c r="AE162" s="12"/>
      <c r="AF162" s="12"/>
      <c r="AG162" s="2"/>
    </row>
    <row r="163" spans="1:33" s="5" customFormat="1" ht="15.75" hidden="1" customHeight="1" outlineLevel="1" x14ac:dyDescent="0.25">
      <c r="A163" s="107"/>
      <c r="B163" s="13"/>
      <c r="C163" s="13"/>
      <c r="D163" s="64">
        <f>IF(ISNA(VLOOKUP($C163,ИД!$A$2:$D$11,2,0)),0,VLOOKUP($C163,ИД!$A$2:$D$11,2,0))</f>
        <v>0</v>
      </c>
      <c r="E163" s="64">
        <f>IF(ISNA(VLOOKUP($C163,ИД!$A$2:$D$11,2,0)),0,VLOOKUP($C163,ИД!$A$2:$D$11,3,0))</f>
        <v>0</v>
      </c>
      <c r="F163" s="64">
        <f>IF(ISNA(VLOOKUP($C163,ИД!$A$2:$D$11,2,0)),0,VLOOKUP($C163,ИД!$A$2:$D$11,4,0))</f>
        <v>0</v>
      </c>
      <c r="G163" s="11">
        <v>5</v>
      </c>
      <c r="H163" s="73"/>
      <c r="I163" s="73"/>
      <c r="J163" s="73"/>
      <c r="K163" s="14"/>
      <c r="L163" s="71">
        <f t="shared" si="44"/>
        <v>0</v>
      </c>
      <c r="M163" s="108">
        <f t="shared" si="47"/>
        <v>0</v>
      </c>
      <c r="N163" s="89">
        <f t="shared" si="45"/>
        <v>0</v>
      </c>
      <c r="O163" s="65">
        <f>IF(ISNA(VLOOKUP($C163,ИД!$A$2:$I$11,8,0)),0,VLOOKUP($C163,ИД!$A$2:$I$11,8,0))</f>
        <v>0</v>
      </c>
      <c r="P163" s="66">
        <f>IF(ISNA(VLOOKUP($C163,ИД!$A$2:$I$11,9,0)),0,VLOOKUP($C163,ИД!$A$2:$I$11,9,0))</f>
        <v>0</v>
      </c>
      <c r="Q163" s="66">
        <f t="shared" ref="Q163:Q175" si="53">K163</f>
        <v>0</v>
      </c>
      <c r="R163" s="72">
        <f t="shared" ref="R163:R175" si="54">P163*N163*Q163/1000</f>
        <v>0</v>
      </c>
      <c r="S163" s="72">
        <f t="shared" ref="S163:S175" si="55">L163-R163</f>
        <v>0</v>
      </c>
      <c r="T163" s="90">
        <f t="shared" si="48"/>
        <v>0</v>
      </c>
      <c r="U163" s="97">
        <f>IF(ISNA(VLOOKUP($C163,ИД!$A$2:$G$11,7,0)),0,VLOOKUP($C163,ИД!$A$2:$G$11,7,0))</f>
        <v>0</v>
      </c>
      <c r="V163" s="8">
        <f t="shared" ref="V163:V175" si="56">N163*U163</f>
        <v>0</v>
      </c>
      <c r="W163" s="8">
        <f t="shared" ref="W163:W175" si="57">IF(ISERROR(V163/T163),0,V163/T163)</f>
        <v>0</v>
      </c>
      <c r="X163" s="98">
        <f>IF(ISNA(VLOOKUP($C163,ИД!$A$2:$J$11,10,0)),0,VLOOKUP($C163,ИД!$A$2:$J$11,10,0))</f>
        <v>0</v>
      </c>
      <c r="Y163" s="101">
        <f>IF(ISNA(VLOOKUP($C163,ИД!$A$2:$F$11,6,0)),0,VLOOKUP($C163,ИД!$A$2:$F$11,6,0))</f>
        <v>0</v>
      </c>
      <c r="Z163" s="34">
        <f t="shared" si="46"/>
        <v>0</v>
      </c>
      <c r="AA163" s="34">
        <f t="shared" ref="AA163:AA175" si="58">IF(ISERROR(Z163/T163),0,Z163/T163)</f>
        <v>0</v>
      </c>
      <c r="AB163" s="102">
        <f>IF(ISNA(VLOOKUP($C163,ИД!$A$2:$E$11,5,0)),0,VLOOKUP($C163,ИД!$A$2:$E$11,5,0))</f>
        <v>0</v>
      </c>
      <c r="AC163" s="6"/>
      <c r="AD163" s="15"/>
      <c r="AE163" s="12"/>
      <c r="AF163" s="12"/>
      <c r="AG163" s="2"/>
    </row>
    <row r="164" spans="1:33" s="5" customFormat="1" ht="15.75" hidden="1" customHeight="1" outlineLevel="1" x14ac:dyDescent="0.25">
      <c r="A164" s="107"/>
      <c r="B164" s="13"/>
      <c r="C164" s="13"/>
      <c r="D164" s="64">
        <f>IF(ISNA(VLOOKUP($C164,ИД!$A$2:$D$11,2,0)),0,VLOOKUP($C164,ИД!$A$2:$D$11,2,0))</f>
        <v>0</v>
      </c>
      <c r="E164" s="64">
        <f>IF(ISNA(VLOOKUP($C164,ИД!$A$2:$D$11,2,0)),0,VLOOKUP($C164,ИД!$A$2:$D$11,3,0))</f>
        <v>0</v>
      </c>
      <c r="F164" s="64">
        <f>IF(ISNA(VLOOKUP($C164,ИД!$A$2:$D$11,2,0)),0,VLOOKUP($C164,ИД!$A$2:$D$11,4,0))</f>
        <v>0</v>
      </c>
      <c r="G164" s="11">
        <v>6</v>
      </c>
      <c r="H164" s="73"/>
      <c r="I164" s="73"/>
      <c r="J164" s="73"/>
      <c r="K164" s="14"/>
      <c r="L164" s="71">
        <f t="shared" si="44"/>
        <v>0</v>
      </c>
      <c r="M164" s="108">
        <f t="shared" si="47"/>
        <v>0</v>
      </c>
      <c r="N164" s="89">
        <f t="shared" si="45"/>
        <v>0</v>
      </c>
      <c r="O164" s="65">
        <f>IF(ISNA(VLOOKUP($C164,ИД!$A$2:$I$11,8,0)),0,VLOOKUP($C164,ИД!$A$2:$I$11,8,0))</f>
        <v>0</v>
      </c>
      <c r="P164" s="66">
        <f>IF(ISNA(VLOOKUP($C164,ИД!$A$2:$I$11,9,0)),0,VLOOKUP($C164,ИД!$A$2:$I$11,9,0))</f>
        <v>0</v>
      </c>
      <c r="Q164" s="66">
        <f t="shared" si="53"/>
        <v>0</v>
      </c>
      <c r="R164" s="72">
        <f t="shared" si="54"/>
        <v>0</v>
      </c>
      <c r="S164" s="72">
        <f t="shared" si="55"/>
        <v>0</v>
      </c>
      <c r="T164" s="90">
        <f t="shared" si="48"/>
        <v>0</v>
      </c>
      <c r="U164" s="97">
        <f>IF(ISNA(VLOOKUP($C164,ИД!$A$2:$G$11,7,0)),0,VLOOKUP($C164,ИД!$A$2:$G$11,7,0))</f>
        <v>0</v>
      </c>
      <c r="V164" s="8">
        <f t="shared" si="56"/>
        <v>0</v>
      </c>
      <c r="W164" s="8">
        <f t="shared" si="57"/>
        <v>0</v>
      </c>
      <c r="X164" s="98">
        <f>IF(ISNA(VLOOKUP($C164,ИД!$A$2:$J$11,10,0)),0,VLOOKUP($C164,ИД!$A$2:$J$11,10,0))</f>
        <v>0</v>
      </c>
      <c r="Y164" s="101">
        <f>IF(ISNA(VLOOKUP($C164,ИД!$A$2:$F$11,6,0)),0,VLOOKUP($C164,ИД!$A$2:$F$11,6,0))</f>
        <v>0</v>
      </c>
      <c r="Z164" s="34">
        <f t="shared" si="46"/>
        <v>0</v>
      </c>
      <c r="AA164" s="34">
        <f t="shared" si="58"/>
        <v>0</v>
      </c>
      <c r="AB164" s="102">
        <f>IF(ISNA(VLOOKUP($C164,ИД!$A$2:$E$11,5,0)),0,VLOOKUP($C164,ИД!$A$2:$E$11,5,0))</f>
        <v>0</v>
      </c>
      <c r="AC164" s="6"/>
      <c r="AD164" s="15"/>
      <c r="AE164" s="12"/>
      <c r="AF164" s="12"/>
      <c r="AG164" s="2"/>
    </row>
    <row r="165" spans="1:33" s="5" customFormat="1" ht="15.75" hidden="1" customHeight="1" outlineLevel="1" x14ac:dyDescent="0.25">
      <c r="A165" s="107"/>
      <c r="B165" s="13"/>
      <c r="C165" s="13"/>
      <c r="D165" s="64">
        <f>IF(ISNA(VLOOKUP($C165,ИД!$A$2:$D$11,2,0)),0,VLOOKUP($C165,ИД!$A$2:$D$11,2,0))</f>
        <v>0</v>
      </c>
      <c r="E165" s="64">
        <f>IF(ISNA(VLOOKUP($C165,ИД!$A$2:$D$11,2,0)),0,VLOOKUP($C165,ИД!$A$2:$D$11,3,0))</f>
        <v>0</v>
      </c>
      <c r="F165" s="64">
        <f>IF(ISNA(VLOOKUP($C165,ИД!$A$2:$D$11,2,0)),0,VLOOKUP($C165,ИД!$A$2:$D$11,4,0))</f>
        <v>0</v>
      </c>
      <c r="G165" s="11">
        <v>7</v>
      </c>
      <c r="H165" s="73"/>
      <c r="I165" s="73"/>
      <c r="J165" s="73"/>
      <c r="K165" s="14"/>
      <c r="L165" s="71">
        <f t="shared" si="44"/>
        <v>0</v>
      </c>
      <c r="M165" s="108">
        <f t="shared" si="47"/>
        <v>0</v>
      </c>
      <c r="N165" s="89">
        <f t="shared" si="45"/>
        <v>0</v>
      </c>
      <c r="O165" s="65">
        <f>IF(ISNA(VLOOKUP($C165,ИД!$A$2:$I$11,8,0)),0,VLOOKUP($C165,ИД!$A$2:$I$11,8,0))</f>
        <v>0</v>
      </c>
      <c r="P165" s="66">
        <f>IF(ISNA(VLOOKUP($C165,ИД!$A$2:$I$11,9,0)),0,VLOOKUP($C165,ИД!$A$2:$I$11,9,0))</f>
        <v>0</v>
      </c>
      <c r="Q165" s="66">
        <f t="shared" si="53"/>
        <v>0</v>
      </c>
      <c r="R165" s="72">
        <f t="shared" si="54"/>
        <v>0</v>
      </c>
      <c r="S165" s="72">
        <f t="shared" si="55"/>
        <v>0</v>
      </c>
      <c r="T165" s="90">
        <f t="shared" si="48"/>
        <v>0</v>
      </c>
      <c r="U165" s="97">
        <f>IF(ISNA(VLOOKUP($C165,ИД!$A$2:$G$11,7,0)),0,VLOOKUP($C165,ИД!$A$2:$G$11,7,0))</f>
        <v>0</v>
      </c>
      <c r="V165" s="8">
        <f t="shared" si="56"/>
        <v>0</v>
      </c>
      <c r="W165" s="8">
        <f t="shared" si="57"/>
        <v>0</v>
      </c>
      <c r="X165" s="98">
        <f>IF(ISNA(VLOOKUP($C165,ИД!$A$2:$J$11,10,0)),0,VLOOKUP($C165,ИД!$A$2:$J$11,10,0))</f>
        <v>0</v>
      </c>
      <c r="Y165" s="101">
        <f>IF(ISNA(VLOOKUP($C165,ИД!$A$2:$F$11,6,0)),0,VLOOKUP($C165,ИД!$A$2:$F$11,6,0))</f>
        <v>0</v>
      </c>
      <c r="Z165" s="34">
        <f t="shared" si="46"/>
        <v>0</v>
      </c>
      <c r="AA165" s="34">
        <f t="shared" si="58"/>
        <v>0</v>
      </c>
      <c r="AB165" s="102">
        <f>IF(ISNA(VLOOKUP($C165,ИД!$A$2:$E$11,5,0)),0,VLOOKUP($C165,ИД!$A$2:$E$11,5,0))</f>
        <v>0</v>
      </c>
      <c r="AC165" s="6"/>
      <c r="AD165" s="15"/>
      <c r="AE165" s="12"/>
      <c r="AF165" s="12"/>
      <c r="AG165" s="2"/>
    </row>
    <row r="166" spans="1:33" s="5" customFormat="1" ht="15" hidden="1" customHeight="1" outlineLevel="1" x14ac:dyDescent="0.25">
      <c r="A166" s="107"/>
      <c r="B166" s="13"/>
      <c r="C166" s="13"/>
      <c r="D166" s="64">
        <f>IF(ISNA(VLOOKUP($C166,ИД!$A$2:$D$11,2,0)),0,VLOOKUP($C166,ИД!$A$2:$D$11,2,0))</f>
        <v>0</v>
      </c>
      <c r="E166" s="64">
        <f>IF(ISNA(VLOOKUP($C166,ИД!$A$2:$D$11,2,0)),0,VLOOKUP($C166,ИД!$A$2:$D$11,3,0))</f>
        <v>0</v>
      </c>
      <c r="F166" s="64">
        <f>IF(ISNA(VLOOKUP($C166,ИД!$A$2:$D$11,2,0)),0,VLOOKUP($C166,ИД!$A$2:$D$11,4,0))</f>
        <v>0</v>
      </c>
      <c r="G166" s="11">
        <v>8</v>
      </c>
      <c r="H166" s="73"/>
      <c r="I166" s="73"/>
      <c r="J166" s="73"/>
      <c r="K166" s="14"/>
      <c r="L166" s="71">
        <f t="shared" si="44"/>
        <v>0</v>
      </c>
      <c r="M166" s="108">
        <f t="shared" si="47"/>
        <v>0</v>
      </c>
      <c r="N166" s="89">
        <f t="shared" si="45"/>
        <v>0</v>
      </c>
      <c r="O166" s="65">
        <f>IF(ISNA(VLOOKUP($C166,ИД!$A$2:$I$11,8,0)),0,VLOOKUP($C166,ИД!$A$2:$I$11,8,0))</f>
        <v>0</v>
      </c>
      <c r="P166" s="66">
        <f>IF(ISNA(VLOOKUP($C166,ИД!$A$2:$I$11,9,0)),0,VLOOKUP($C166,ИД!$A$2:$I$11,9,0))</f>
        <v>0</v>
      </c>
      <c r="Q166" s="66">
        <f t="shared" si="53"/>
        <v>0</v>
      </c>
      <c r="R166" s="72">
        <f t="shared" si="54"/>
        <v>0</v>
      </c>
      <c r="S166" s="72">
        <f t="shared" si="55"/>
        <v>0</v>
      </c>
      <c r="T166" s="90">
        <f t="shared" si="48"/>
        <v>0</v>
      </c>
      <c r="U166" s="97">
        <f>IF(ISNA(VLOOKUP($C166,ИД!$A$2:$G$11,7,0)),0,VLOOKUP($C166,ИД!$A$2:$G$11,7,0))</f>
        <v>0</v>
      </c>
      <c r="V166" s="8">
        <f t="shared" si="56"/>
        <v>0</v>
      </c>
      <c r="W166" s="8">
        <f t="shared" si="57"/>
        <v>0</v>
      </c>
      <c r="X166" s="98">
        <f>IF(ISNA(VLOOKUP($C166,ИД!$A$2:$J$11,10,0)),0,VLOOKUP($C166,ИД!$A$2:$J$11,10,0))</f>
        <v>0</v>
      </c>
      <c r="Y166" s="101">
        <f>IF(ISNA(VLOOKUP($C166,ИД!$A$2:$F$11,6,0)),0,VLOOKUP($C166,ИД!$A$2:$F$11,6,0))</f>
        <v>0</v>
      </c>
      <c r="Z166" s="34">
        <f t="shared" si="46"/>
        <v>0</v>
      </c>
      <c r="AA166" s="34">
        <f t="shared" si="58"/>
        <v>0</v>
      </c>
      <c r="AB166" s="102">
        <f>IF(ISNA(VLOOKUP($C166,ИД!$A$2:$E$11,5,0)),0,VLOOKUP($C166,ИД!$A$2:$E$11,5,0))</f>
        <v>0</v>
      </c>
      <c r="AC166" s="6"/>
      <c r="AD166" s="15"/>
      <c r="AE166" s="12"/>
      <c r="AF166" s="12"/>
      <c r="AG166" s="2"/>
    </row>
    <row r="167" spans="1:33" s="5" customFormat="1" ht="16.5" hidden="1" customHeight="1" outlineLevel="1" x14ac:dyDescent="0.25">
      <c r="A167" s="107"/>
      <c r="B167" s="13"/>
      <c r="C167" s="13"/>
      <c r="D167" s="64">
        <f>IF(ISNA(VLOOKUP($C167,ИД!$A$2:$D$11,2,0)),0,VLOOKUP($C167,ИД!$A$2:$D$11,2,0))</f>
        <v>0</v>
      </c>
      <c r="E167" s="64">
        <f>IF(ISNA(VLOOKUP($C167,ИД!$A$2:$D$11,2,0)),0,VLOOKUP($C167,ИД!$A$2:$D$11,3,0))</f>
        <v>0</v>
      </c>
      <c r="F167" s="64">
        <f>IF(ISNA(VLOOKUP($C167,ИД!$A$2:$D$11,2,0)),0,VLOOKUP($C167,ИД!$A$2:$D$11,4,0))</f>
        <v>0</v>
      </c>
      <c r="G167" s="11">
        <v>9</v>
      </c>
      <c r="H167" s="73"/>
      <c r="I167" s="73"/>
      <c r="J167" s="73"/>
      <c r="K167" s="14"/>
      <c r="L167" s="71">
        <f t="shared" si="44"/>
        <v>0</v>
      </c>
      <c r="M167" s="108">
        <f t="shared" si="47"/>
        <v>0</v>
      </c>
      <c r="N167" s="89">
        <f t="shared" si="45"/>
        <v>0</v>
      </c>
      <c r="O167" s="65">
        <f>IF(ISNA(VLOOKUP($C167,ИД!$A$2:$I$11,8,0)),0,VLOOKUP($C167,ИД!$A$2:$I$11,8,0))</f>
        <v>0</v>
      </c>
      <c r="P167" s="66">
        <f>IF(ISNA(VLOOKUP($C167,ИД!$A$2:$I$11,9,0)),0,VLOOKUP($C167,ИД!$A$2:$I$11,9,0))</f>
        <v>0</v>
      </c>
      <c r="Q167" s="66">
        <f t="shared" si="53"/>
        <v>0</v>
      </c>
      <c r="R167" s="72">
        <f t="shared" si="54"/>
        <v>0</v>
      </c>
      <c r="S167" s="72">
        <f t="shared" si="55"/>
        <v>0</v>
      </c>
      <c r="T167" s="90">
        <f t="shared" si="48"/>
        <v>0</v>
      </c>
      <c r="U167" s="97">
        <f>IF(ISNA(VLOOKUP($C167,ИД!$A$2:$G$11,7,0)),0,VLOOKUP($C167,ИД!$A$2:$G$11,7,0))</f>
        <v>0</v>
      </c>
      <c r="V167" s="8">
        <f t="shared" si="56"/>
        <v>0</v>
      </c>
      <c r="W167" s="8">
        <f t="shared" si="57"/>
        <v>0</v>
      </c>
      <c r="X167" s="98">
        <f>IF(ISNA(VLOOKUP($C167,ИД!$A$2:$J$11,10,0)),0,VLOOKUP($C167,ИД!$A$2:$J$11,10,0))</f>
        <v>0</v>
      </c>
      <c r="Y167" s="101">
        <f>IF(ISNA(VLOOKUP($C167,ИД!$A$2:$F$11,6,0)),0,VLOOKUP($C167,ИД!$A$2:$F$11,6,0))</f>
        <v>0</v>
      </c>
      <c r="Z167" s="34">
        <f t="shared" si="46"/>
        <v>0</v>
      </c>
      <c r="AA167" s="34">
        <f t="shared" si="58"/>
        <v>0</v>
      </c>
      <c r="AB167" s="102">
        <f>IF(ISNA(VLOOKUP($C167,ИД!$A$2:$E$11,5,0)),0,VLOOKUP($C167,ИД!$A$2:$E$11,5,0))</f>
        <v>0</v>
      </c>
      <c r="AC167" s="6"/>
      <c r="AD167" s="15"/>
      <c r="AE167" s="12"/>
      <c r="AF167" s="12"/>
      <c r="AG167" s="2"/>
    </row>
    <row r="168" spans="1:33" s="5" customFormat="1" ht="19.5" hidden="1" customHeight="1" outlineLevel="1" x14ac:dyDescent="0.25">
      <c r="A168" s="107"/>
      <c r="B168" s="13"/>
      <c r="C168" s="13"/>
      <c r="D168" s="64">
        <f>IF(ISNA(VLOOKUP($C168,ИД!$A$2:$D$11,2,0)),0,VLOOKUP($C168,ИД!$A$2:$D$11,2,0))</f>
        <v>0</v>
      </c>
      <c r="E168" s="64">
        <f>IF(ISNA(VLOOKUP($C168,ИД!$A$2:$D$11,2,0)),0,VLOOKUP($C168,ИД!$A$2:$D$11,3,0))</f>
        <v>0</v>
      </c>
      <c r="F168" s="64">
        <f>IF(ISNA(VLOOKUP($C168,ИД!$A$2:$D$11,2,0)),0,VLOOKUP($C168,ИД!$A$2:$D$11,4,0))</f>
        <v>0</v>
      </c>
      <c r="G168" s="11">
        <v>10</v>
      </c>
      <c r="H168" s="73"/>
      <c r="I168" s="73"/>
      <c r="J168" s="73"/>
      <c r="K168" s="14"/>
      <c r="L168" s="71">
        <f t="shared" si="44"/>
        <v>0</v>
      </c>
      <c r="M168" s="108">
        <f t="shared" si="47"/>
        <v>0</v>
      </c>
      <c r="N168" s="89">
        <f t="shared" si="45"/>
        <v>0</v>
      </c>
      <c r="O168" s="65">
        <f>IF(ISNA(VLOOKUP($C168,ИД!$A$2:$I$11,8,0)),0,VLOOKUP($C168,ИД!$A$2:$I$11,8,0))</f>
        <v>0</v>
      </c>
      <c r="P168" s="66">
        <f>IF(ISNA(VLOOKUP($C168,ИД!$A$2:$I$11,9,0)),0,VLOOKUP($C168,ИД!$A$2:$I$11,9,0))</f>
        <v>0</v>
      </c>
      <c r="Q168" s="66">
        <f t="shared" si="53"/>
        <v>0</v>
      </c>
      <c r="R168" s="72">
        <f t="shared" si="54"/>
        <v>0</v>
      </c>
      <c r="S168" s="72">
        <f t="shared" si="55"/>
        <v>0</v>
      </c>
      <c r="T168" s="90">
        <f t="shared" si="48"/>
        <v>0</v>
      </c>
      <c r="U168" s="97">
        <f>IF(ISNA(VLOOKUP($C168,ИД!$A$2:$G$11,7,0)),0,VLOOKUP($C168,ИД!$A$2:$G$11,7,0))</f>
        <v>0</v>
      </c>
      <c r="V168" s="8">
        <f t="shared" si="56"/>
        <v>0</v>
      </c>
      <c r="W168" s="8">
        <f t="shared" si="57"/>
        <v>0</v>
      </c>
      <c r="X168" s="98">
        <f>IF(ISNA(VLOOKUP($C168,ИД!$A$2:$J$11,10,0)),0,VLOOKUP($C168,ИД!$A$2:$J$11,10,0))</f>
        <v>0</v>
      </c>
      <c r="Y168" s="101">
        <f>IF(ISNA(VLOOKUP($C168,ИД!$A$2:$F$11,6,0)),0,VLOOKUP($C168,ИД!$A$2:$F$11,6,0))</f>
        <v>0</v>
      </c>
      <c r="Z168" s="34">
        <f t="shared" si="46"/>
        <v>0</v>
      </c>
      <c r="AA168" s="34">
        <f t="shared" si="58"/>
        <v>0</v>
      </c>
      <c r="AB168" s="102">
        <f>IF(ISNA(VLOOKUP($C168,ИД!$A$2:$E$11,5,0)),0,VLOOKUP($C168,ИД!$A$2:$E$11,5,0))</f>
        <v>0</v>
      </c>
      <c r="AC168" s="6"/>
      <c r="AD168" s="15"/>
      <c r="AE168" s="12"/>
      <c r="AF168" s="12"/>
      <c r="AG168" s="2"/>
    </row>
    <row r="169" spans="1:33" s="5" customFormat="1" ht="14.25" hidden="1" customHeight="1" outlineLevel="1" x14ac:dyDescent="0.25">
      <c r="A169" s="109"/>
      <c r="B169" s="13"/>
      <c r="C169" s="13"/>
      <c r="D169" s="64">
        <f>IF(ISNA(VLOOKUP($C169,ИД!$A$2:$D$11,2,0)),0,VLOOKUP($C169,ИД!$A$2:$D$11,2,0))</f>
        <v>0</v>
      </c>
      <c r="E169" s="64">
        <f>IF(ISNA(VLOOKUP($C169,ИД!$A$2:$D$11,2,0)),0,VLOOKUP($C169,ИД!$A$2:$D$11,3,0))</f>
        <v>0</v>
      </c>
      <c r="F169" s="64">
        <f>IF(ISNA(VLOOKUP($C169,ИД!$A$2:$D$11,2,0)),0,VLOOKUP($C169,ИД!$A$2:$D$11,4,0))</f>
        <v>0</v>
      </c>
      <c r="G169" s="11">
        <v>11</v>
      </c>
      <c r="H169" s="73"/>
      <c r="I169" s="73"/>
      <c r="J169" s="73"/>
      <c r="K169" s="14"/>
      <c r="L169" s="71">
        <f t="shared" si="44"/>
        <v>0</v>
      </c>
      <c r="M169" s="108">
        <f t="shared" si="47"/>
        <v>0</v>
      </c>
      <c r="N169" s="89">
        <f t="shared" si="45"/>
        <v>0</v>
      </c>
      <c r="O169" s="65">
        <f>IF(ISNA(VLOOKUP($C169,ИД!$A$2:$I$11,8,0)),0,VLOOKUP($C169,ИД!$A$2:$I$11,8,0))</f>
        <v>0</v>
      </c>
      <c r="P169" s="66">
        <f>IF(ISNA(VLOOKUP($C169,ИД!$A$2:$I$11,9,0)),0,VLOOKUP($C169,ИД!$A$2:$I$11,9,0))</f>
        <v>0</v>
      </c>
      <c r="Q169" s="66">
        <f t="shared" si="53"/>
        <v>0</v>
      </c>
      <c r="R169" s="72">
        <f t="shared" si="54"/>
        <v>0</v>
      </c>
      <c r="S169" s="72">
        <f t="shared" si="55"/>
        <v>0</v>
      </c>
      <c r="T169" s="90">
        <f t="shared" si="48"/>
        <v>0</v>
      </c>
      <c r="U169" s="97">
        <f>IF(ISNA(VLOOKUP($C169,ИД!$A$2:$G$11,7,0)),0,VLOOKUP($C169,ИД!$A$2:$G$11,7,0))</f>
        <v>0</v>
      </c>
      <c r="V169" s="8">
        <f t="shared" si="56"/>
        <v>0</v>
      </c>
      <c r="W169" s="8">
        <f t="shared" si="57"/>
        <v>0</v>
      </c>
      <c r="X169" s="98">
        <f>IF(ISNA(VLOOKUP($C169,ИД!$A$2:$J$11,10,0)),0,VLOOKUP($C169,ИД!$A$2:$J$11,10,0))</f>
        <v>0</v>
      </c>
      <c r="Y169" s="101">
        <f>IF(ISNA(VLOOKUP($C169,ИД!$A$2:$F$11,6,0)),0,VLOOKUP($C169,ИД!$A$2:$F$11,6,0))</f>
        <v>0</v>
      </c>
      <c r="Z169" s="34">
        <f t="shared" si="46"/>
        <v>0</v>
      </c>
      <c r="AA169" s="34">
        <f t="shared" si="58"/>
        <v>0</v>
      </c>
      <c r="AB169" s="102">
        <f>IF(ISNA(VLOOKUP($C169,ИД!$A$2:$E$11,5,0)),0,VLOOKUP($C169,ИД!$A$2:$E$11,5,0))</f>
        <v>0</v>
      </c>
      <c r="AC169" s="6"/>
      <c r="AD169" s="15"/>
      <c r="AE169" s="12"/>
      <c r="AF169" s="12"/>
      <c r="AG169" s="2"/>
    </row>
    <row r="170" spans="1:33" s="5" customFormat="1" ht="15.75" hidden="1" customHeight="1" outlineLevel="1" x14ac:dyDescent="0.25">
      <c r="A170" s="107"/>
      <c r="B170" s="13"/>
      <c r="C170" s="13"/>
      <c r="D170" s="64">
        <f>IF(ISNA(VLOOKUP($C170,ИД!$A$2:$D$11,2,0)),0,VLOOKUP($C170,ИД!$A$2:$D$11,2,0))</f>
        <v>0</v>
      </c>
      <c r="E170" s="64">
        <f>IF(ISNA(VLOOKUP($C170,ИД!$A$2:$D$11,2,0)),0,VLOOKUP($C170,ИД!$A$2:$D$11,3,0))</f>
        <v>0</v>
      </c>
      <c r="F170" s="64">
        <f>IF(ISNA(VLOOKUP($C170,ИД!$A$2:$D$11,2,0)),0,VLOOKUP($C170,ИД!$A$2:$D$11,4,0))</f>
        <v>0</v>
      </c>
      <c r="G170" s="11">
        <v>12</v>
      </c>
      <c r="H170" s="73"/>
      <c r="I170" s="73"/>
      <c r="J170" s="73"/>
      <c r="K170" s="14"/>
      <c r="L170" s="71">
        <f t="shared" si="44"/>
        <v>0</v>
      </c>
      <c r="M170" s="108">
        <f t="shared" si="47"/>
        <v>0</v>
      </c>
      <c r="N170" s="89">
        <f t="shared" si="45"/>
        <v>0</v>
      </c>
      <c r="O170" s="65">
        <f>IF(ISNA(VLOOKUP($C170,ИД!$A$2:$I$11,8,0)),0,VLOOKUP($C170,ИД!$A$2:$I$11,8,0))</f>
        <v>0</v>
      </c>
      <c r="P170" s="66">
        <f>IF(ISNA(VLOOKUP($C170,ИД!$A$2:$I$11,9,0)),0,VLOOKUP($C170,ИД!$A$2:$I$11,9,0))</f>
        <v>0</v>
      </c>
      <c r="Q170" s="66">
        <f t="shared" si="53"/>
        <v>0</v>
      </c>
      <c r="R170" s="72">
        <f t="shared" si="54"/>
        <v>0</v>
      </c>
      <c r="S170" s="72">
        <f t="shared" si="55"/>
        <v>0</v>
      </c>
      <c r="T170" s="90">
        <f t="shared" si="48"/>
        <v>0</v>
      </c>
      <c r="U170" s="97">
        <f>IF(ISNA(VLOOKUP($C170,ИД!$A$2:$G$11,7,0)),0,VLOOKUP($C170,ИД!$A$2:$G$11,7,0))</f>
        <v>0</v>
      </c>
      <c r="V170" s="8">
        <f t="shared" si="56"/>
        <v>0</v>
      </c>
      <c r="W170" s="8">
        <f t="shared" si="57"/>
        <v>0</v>
      </c>
      <c r="X170" s="98">
        <f>IF(ISNA(VLOOKUP($C170,ИД!$A$2:$J$11,10,0)),0,VLOOKUP($C170,ИД!$A$2:$J$11,10,0))</f>
        <v>0</v>
      </c>
      <c r="Y170" s="101">
        <f>IF(ISNA(VLOOKUP($C170,ИД!$A$2:$F$11,6,0)),0,VLOOKUP($C170,ИД!$A$2:$F$11,6,0))</f>
        <v>0</v>
      </c>
      <c r="Z170" s="34">
        <f t="shared" si="46"/>
        <v>0</v>
      </c>
      <c r="AA170" s="34">
        <f t="shared" si="58"/>
        <v>0</v>
      </c>
      <c r="AB170" s="102">
        <f>IF(ISNA(VLOOKUP($C170,ИД!$A$2:$E$11,5,0)),0,VLOOKUP($C170,ИД!$A$2:$E$11,5,0))</f>
        <v>0</v>
      </c>
      <c r="AC170" s="6"/>
      <c r="AD170" s="15"/>
      <c r="AE170" s="12"/>
      <c r="AF170" s="12"/>
      <c r="AG170" s="2"/>
    </row>
    <row r="171" spans="1:33" s="5" customFormat="1" ht="15.75" hidden="1" customHeight="1" outlineLevel="1" x14ac:dyDescent="0.25">
      <c r="A171" s="107"/>
      <c r="B171" s="13"/>
      <c r="C171" s="13"/>
      <c r="D171" s="64">
        <f>IF(ISNA(VLOOKUP($C171,ИД!$A$2:$D$11,2,0)),0,VLOOKUP($C171,ИД!$A$2:$D$11,2,0))</f>
        <v>0</v>
      </c>
      <c r="E171" s="64">
        <f>IF(ISNA(VLOOKUP($C171,ИД!$A$2:$D$11,2,0)),0,VLOOKUP($C171,ИД!$A$2:$D$11,3,0))</f>
        <v>0</v>
      </c>
      <c r="F171" s="64">
        <f>IF(ISNA(VLOOKUP($C171,ИД!$A$2:$D$11,2,0)),0,VLOOKUP($C171,ИД!$A$2:$D$11,4,0))</f>
        <v>0</v>
      </c>
      <c r="G171" s="11">
        <v>13</v>
      </c>
      <c r="H171" s="73"/>
      <c r="I171" s="73"/>
      <c r="J171" s="73"/>
      <c r="K171" s="14"/>
      <c r="L171" s="71">
        <f t="shared" si="44"/>
        <v>0</v>
      </c>
      <c r="M171" s="108">
        <f t="shared" si="47"/>
        <v>0</v>
      </c>
      <c r="N171" s="89">
        <f t="shared" si="45"/>
        <v>0</v>
      </c>
      <c r="O171" s="65">
        <f>IF(ISNA(VLOOKUP($C171,ИД!$A$2:$I$11,8,0)),0,VLOOKUP($C171,ИД!$A$2:$I$11,8,0))</f>
        <v>0</v>
      </c>
      <c r="P171" s="66">
        <f>IF(ISNA(VLOOKUP($C171,ИД!$A$2:$I$11,9,0)),0,VLOOKUP($C171,ИД!$A$2:$I$11,9,0))</f>
        <v>0</v>
      </c>
      <c r="Q171" s="66">
        <f t="shared" si="53"/>
        <v>0</v>
      </c>
      <c r="R171" s="72">
        <f t="shared" si="54"/>
        <v>0</v>
      </c>
      <c r="S171" s="72">
        <f t="shared" si="55"/>
        <v>0</v>
      </c>
      <c r="T171" s="90">
        <f t="shared" si="48"/>
        <v>0</v>
      </c>
      <c r="U171" s="97">
        <f>IF(ISNA(VLOOKUP($C171,ИД!$A$2:$G$11,7,0)),0,VLOOKUP($C171,ИД!$A$2:$G$11,7,0))</f>
        <v>0</v>
      </c>
      <c r="V171" s="8">
        <f t="shared" si="56"/>
        <v>0</v>
      </c>
      <c r="W171" s="8">
        <f t="shared" si="57"/>
        <v>0</v>
      </c>
      <c r="X171" s="98">
        <f>IF(ISNA(VLOOKUP($C171,ИД!$A$2:$J$11,10,0)),0,VLOOKUP($C171,ИД!$A$2:$J$11,10,0))</f>
        <v>0</v>
      </c>
      <c r="Y171" s="101">
        <f>IF(ISNA(VLOOKUP($C171,ИД!$A$2:$F$11,6,0)),0,VLOOKUP($C171,ИД!$A$2:$F$11,6,0))</f>
        <v>0</v>
      </c>
      <c r="Z171" s="34">
        <f t="shared" si="46"/>
        <v>0</v>
      </c>
      <c r="AA171" s="34">
        <f t="shared" si="58"/>
        <v>0</v>
      </c>
      <c r="AB171" s="102">
        <f>IF(ISNA(VLOOKUP($C171,ИД!$A$2:$E$11,5,0)),0,VLOOKUP($C171,ИД!$A$2:$E$11,5,0))</f>
        <v>0</v>
      </c>
      <c r="AC171" s="6"/>
      <c r="AD171" s="15"/>
      <c r="AE171" s="12"/>
      <c r="AF171" s="12"/>
      <c r="AG171" s="2"/>
    </row>
    <row r="172" spans="1:33" s="5" customFormat="1" ht="15.75" hidden="1" customHeight="1" outlineLevel="1" x14ac:dyDescent="0.25">
      <c r="A172" s="109"/>
      <c r="B172" s="13"/>
      <c r="C172" s="13"/>
      <c r="D172" s="64">
        <f>IF(ISNA(VLOOKUP($C172,ИД!$A$2:$D$11,2,0)),0,VLOOKUP($C172,ИД!$A$2:$D$11,2,0))</f>
        <v>0</v>
      </c>
      <c r="E172" s="64">
        <f>IF(ISNA(VLOOKUP($C172,ИД!$A$2:$D$11,2,0)),0,VLOOKUP($C172,ИД!$A$2:$D$11,3,0))</f>
        <v>0</v>
      </c>
      <c r="F172" s="64">
        <f>IF(ISNA(VLOOKUP($C172,ИД!$A$2:$D$11,2,0)),0,VLOOKUP($C172,ИД!$A$2:$D$11,4,0))</f>
        <v>0</v>
      </c>
      <c r="G172" s="11">
        <v>14</v>
      </c>
      <c r="H172" s="73"/>
      <c r="I172" s="73"/>
      <c r="J172" s="73"/>
      <c r="K172" s="14"/>
      <c r="L172" s="71">
        <f t="shared" si="44"/>
        <v>0</v>
      </c>
      <c r="M172" s="108">
        <f t="shared" si="47"/>
        <v>0</v>
      </c>
      <c r="N172" s="89">
        <f t="shared" si="45"/>
        <v>0</v>
      </c>
      <c r="O172" s="65">
        <f>IF(ISNA(VLOOKUP($C172,ИД!$A$2:$I$11,8,0)),0,VLOOKUP($C172,ИД!$A$2:$I$11,8,0))</f>
        <v>0</v>
      </c>
      <c r="P172" s="66">
        <f>IF(ISNA(VLOOKUP($C172,ИД!$A$2:$I$11,9,0)),0,VLOOKUP($C172,ИД!$A$2:$I$11,9,0))</f>
        <v>0</v>
      </c>
      <c r="Q172" s="66">
        <f t="shared" si="53"/>
        <v>0</v>
      </c>
      <c r="R172" s="72">
        <f t="shared" si="54"/>
        <v>0</v>
      </c>
      <c r="S172" s="72">
        <f t="shared" si="55"/>
        <v>0</v>
      </c>
      <c r="T172" s="90">
        <f t="shared" si="48"/>
        <v>0</v>
      </c>
      <c r="U172" s="97">
        <f>IF(ISNA(VLOOKUP($C172,ИД!$A$2:$G$11,7,0)),0,VLOOKUP($C172,ИД!$A$2:$G$11,7,0))</f>
        <v>0</v>
      </c>
      <c r="V172" s="8">
        <f t="shared" si="56"/>
        <v>0</v>
      </c>
      <c r="W172" s="8">
        <f t="shared" si="57"/>
        <v>0</v>
      </c>
      <c r="X172" s="98">
        <f>IF(ISNA(VLOOKUP($C172,ИД!$A$2:$J$11,10,0)),0,VLOOKUP($C172,ИД!$A$2:$J$11,10,0))</f>
        <v>0</v>
      </c>
      <c r="Y172" s="101">
        <f>IF(ISNA(VLOOKUP($C172,ИД!$A$2:$F$11,6,0)),0,VLOOKUP($C172,ИД!$A$2:$F$11,6,0))</f>
        <v>0</v>
      </c>
      <c r="Z172" s="34">
        <f t="shared" si="46"/>
        <v>0</v>
      </c>
      <c r="AA172" s="34">
        <f t="shared" si="58"/>
        <v>0</v>
      </c>
      <c r="AB172" s="102">
        <f>IF(ISNA(VLOOKUP($C172,ИД!$A$2:$E$11,5,0)),0,VLOOKUP($C172,ИД!$A$2:$E$11,5,0))</f>
        <v>0</v>
      </c>
      <c r="AC172" s="6"/>
      <c r="AD172" s="15"/>
      <c r="AE172" s="12"/>
      <c r="AF172" s="12"/>
      <c r="AG172" s="2"/>
    </row>
    <row r="173" spans="1:33" s="5" customFormat="1" ht="15.75" hidden="1" customHeight="1" outlineLevel="1" x14ac:dyDescent="0.25">
      <c r="A173" s="109"/>
      <c r="B173" s="13"/>
      <c r="C173" s="13"/>
      <c r="D173" s="64">
        <f>IF(ISNA(VLOOKUP($C173,ИД!$A$2:$D$11,2,0)),0,VLOOKUP($C173,ИД!$A$2:$D$11,2,0))</f>
        <v>0</v>
      </c>
      <c r="E173" s="64">
        <f>IF(ISNA(VLOOKUP($C173,ИД!$A$2:$D$11,2,0)),0,VLOOKUP($C173,ИД!$A$2:$D$11,3,0))</f>
        <v>0</v>
      </c>
      <c r="F173" s="64">
        <f>IF(ISNA(VLOOKUP($C173,ИД!$A$2:$D$11,2,0)),0,VLOOKUP($C173,ИД!$A$2:$D$11,4,0))</f>
        <v>0</v>
      </c>
      <c r="G173" s="11">
        <v>15</v>
      </c>
      <c r="H173" s="73"/>
      <c r="I173" s="73"/>
      <c r="J173" s="73"/>
      <c r="K173" s="14"/>
      <c r="L173" s="71">
        <f t="shared" si="44"/>
        <v>0</v>
      </c>
      <c r="M173" s="108">
        <f t="shared" si="47"/>
        <v>0</v>
      </c>
      <c r="N173" s="89">
        <f t="shared" si="45"/>
        <v>0</v>
      </c>
      <c r="O173" s="65">
        <f>IF(ISNA(VLOOKUP($C173,ИД!$A$2:$I$11,8,0)),0,VLOOKUP($C173,ИД!$A$2:$I$11,8,0))</f>
        <v>0</v>
      </c>
      <c r="P173" s="66">
        <f>IF(ISNA(VLOOKUP($C173,ИД!$A$2:$I$11,9,0)),0,VLOOKUP($C173,ИД!$A$2:$I$11,9,0))</f>
        <v>0</v>
      </c>
      <c r="Q173" s="66">
        <f t="shared" si="53"/>
        <v>0</v>
      </c>
      <c r="R173" s="72">
        <f t="shared" si="54"/>
        <v>0</v>
      </c>
      <c r="S173" s="72">
        <f t="shared" si="55"/>
        <v>0</v>
      </c>
      <c r="T173" s="90">
        <f t="shared" si="48"/>
        <v>0</v>
      </c>
      <c r="U173" s="97">
        <f>IF(ISNA(VLOOKUP($C173,ИД!$A$2:$G$11,7,0)),0,VLOOKUP($C173,ИД!$A$2:$G$11,7,0))</f>
        <v>0</v>
      </c>
      <c r="V173" s="8">
        <f t="shared" si="56"/>
        <v>0</v>
      </c>
      <c r="W173" s="8">
        <f t="shared" si="57"/>
        <v>0</v>
      </c>
      <c r="X173" s="98">
        <f>IF(ISNA(VLOOKUP($C173,ИД!$A$2:$J$11,10,0)),0,VLOOKUP($C173,ИД!$A$2:$J$11,10,0))</f>
        <v>0</v>
      </c>
      <c r="Y173" s="101">
        <f>IF(ISNA(VLOOKUP($C173,ИД!$A$2:$F$11,6,0)),0,VLOOKUP($C173,ИД!$A$2:$F$11,6,0))</f>
        <v>0</v>
      </c>
      <c r="Z173" s="34">
        <f t="shared" si="46"/>
        <v>0</v>
      </c>
      <c r="AA173" s="34">
        <f t="shared" si="58"/>
        <v>0</v>
      </c>
      <c r="AB173" s="102">
        <f>IF(ISNA(VLOOKUP($C173,ИД!$A$2:$E$11,5,0)),0,VLOOKUP($C173,ИД!$A$2:$E$11,5,0))</f>
        <v>0</v>
      </c>
      <c r="AC173" s="6"/>
      <c r="AD173" s="15"/>
      <c r="AE173" s="12"/>
      <c r="AF173" s="12"/>
      <c r="AG173" s="2"/>
    </row>
    <row r="174" spans="1:33" s="5" customFormat="1" ht="15" hidden="1" customHeight="1" outlineLevel="1" x14ac:dyDescent="0.25">
      <c r="A174" s="110"/>
      <c r="B174" s="13"/>
      <c r="C174" s="13"/>
      <c r="D174" s="64">
        <f>IF(ISNA(VLOOKUP($C174,ИД!$A$2:$D$11,2,0)),0,VLOOKUP($C174,ИД!$A$2:$D$11,2,0))</f>
        <v>0</v>
      </c>
      <c r="E174" s="64">
        <f>IF(ISNA(VLOOKUP($C174,ИД!$A$2:$D$11,2,0)),0,VLOOKUP($C174,ИД!$A$2:$D$11,3,0))</f>
        <v>0</v>
      </c>
      <c r="F174" s="64">
        <f>IF(ISNA(VLOOKUP($C174,ИД!$A$2:$D$11,2,0)),0,VLOOKUP($C174,ИД!$A$2:$D$11,4,0))</f>
        <v>0</v>
      </c>
      <c r="G174" s="11">
        <v>16</v>
      </c>
      <c r="H174" s="73"/>
      <c r="I174" s="73"/>
      <c r="J174" s="73"/>
      <c r="K174" s="14"/>
      <c r="L174" s="71">
        <f t="shared" si="44"/>
        <v>0</v>
      </c>
      <c r="M174" s="108">
        <f t="shared" si="47"/>
        <v>0</v>
      </c>
      <c r="N174" s="89">
        <f t="shared" si="45"/>
        <v>0</v>
      </c>
      <c r="O174" s="65">
        <f>IF(ISNA(VLOOKUP($C174,ИД!$A$2:$I$11,8,0)),0,VLOOKUP($C174,ИД!$A$2:$I$11,8,0))</f>
        <v>0</v>
      </c>
      <c r="P174" s="66">
        <f>IF(ISNA(VLOOKUP($C174,ИД!$A$2:$I$11,9,0)),0,VLOOKUP($C174,ИД!$A$2:$I$11,9,0))</f>
        <v>0</v>
      </c>
      <c r="Q174" s="66">
        <f t="shared" si="53"/>
        <v>0</v>
      </c>
      <c r="R174" s="72">
        <f t="shared" si="54"/>
        <v>0</v>
      </c>
      <c r="S174" s="72">
        <f t="shared" si="55"/>
        <v>0</v>
      </c>
      <c r="T174" s="90">
        <f t="shared" si="48"/>
        <v>0</v>
      </c>
      <c r="U174" s="97">
        <f>IF(ISNA(VLOOKUP($C174,ИД!$A$2:$G$11,7,0)),0,VLOOKUP($C174,ИД!$A$2:$G$11,7,0))</f>
        <v>0</v>
      </c>
      <c r="V174" s="8">
        <f t="shared" si="56"/>
        <v>0</v>
      </c>
      <c r="W174" s="8">
        <f t="shared" si="57"/>
        <v>0</v>
      </c>
      <c r="X174" s="98">
        <f>IF(ISNA(VLOOKUP($C174,ИД!$A$2:$J$11,10,0)),0,VLOOKUP($C174,ИД!$A$2:$J$11,10,0))</f>
        <v>0</v>
      </c>
      <c r="Y174" s="101">
        <f>IF(ISNA(VLOOKUP($C174,ИД!$A$2:$F$11,6,0)),0,VLOOKUP($C174,ИД!$A$2:$F$11,6,0))</f>
        <v>0</v>
      </c>
      <c r="Z174" s="34">
        <f t="shared" si="46"/>
        <v>0</v>
      </c>
      <c r="AA174" s="34">
        <f t="shared" si="58"/>
        <v>0</v>
      </c>
      <c r="AB174" s="102">
        <f>IF(ISNA(VLOOKUP($C174,ИД!$A$2:$E$11,5,0)),0,VLOOKUP($C174,ИД!$A$2:$E$11,5,0))</f>
        <v>0</v>
      </c>
      <c r="AC174" s="6"/>
      <c r="AD174" s="15"/>
      <c r="AE174" s="12"/>
      <c r="AF174" s="12"/>
      <c r="AG174" s="2"/>
    </row>
    <row r="175" spans="1:33" s="5" customFormat="1" ht="15" hidden="1" customHeight="1" outlineLevel="1" x14ac:dyDescent="0.25">
      <c r="A175" s="110"/>
      <c r="B175" s="13"/>
      <c r="C175" s="13"/>
      <c r="D175" s="64">
        <f>IF(ISNA(VLOOKUP($C175,ИД!$A$2:$D$11,2,0)),0,VLOOKUP($C175,ИД!$A$2:$D$11,2,0))</f>
        <v>0</v>
      </c>
      <c r="E175" s="64">
        <f>IF(ISNA(VLOOKUP($C175,ИД!$A$2:$D$11,2,0)),0,VLOOKUP($C175,ИД!$A$2:$D$11,3,0))</f>
        <v>0</v>
      </c>
      <c r="F175" s="64">
        <f>IF(ISNA(VLOOKUP($C175,ИД!$A$2:$D$11,2,0)),0,VLOOKUP($C175,ИД!$A$2:$D$11,4,0))</f>
        <v>0</v>
      </c>
      <c r="G175" s="11">
        <v>17</v>
      </c>
      <c r="H175" s="73"/>
      <c r="I175" s="73"/>
      <c r="J175" s="73"/>
      <c r="K175" s="14"/>
      <c r="L175" s="71">
        <f t="shared" si="44"/>
        <v>0</v>
      </c>
      <c r="M175" s="108">
        <f t="shared" si="47"/>
        <v>0</v>
      </c>
      <c r="N175" s="89">
        <f t="shared" si="45"/>
        <v>0</v>
      </c>
      <c r="O175" s="65">
        <f>IF(ISNA(VLOOKUP($C175,ИД!$A$2:$I$11,8,0)),0,VLOOKUP($C175,ИД!$A$2:$I$11,8,0))</f>
        <v>0</v>
      </c>
      <c r="P175" s="66">
        <f>IF(ISNA(VLOOKUP($C175,ИД!$A$2:$I$11,9,0)),0,VLOOKUP($C175,ИД!$A$2:$I$11,9,0))</f>
        <v>0</v>
      </c>
      <c r="Q175" s="66">
        <f t="shared" si="53"/>
        <v>0</v>
      </c>
      <c r="R175" s="72">
        <f t="shared" si="54"/>
        <v>0</v>
      </c>
      <c r="S175" s="72">
        <f t="shared" si="55"/>
        <v>0</v>
      </c>
      <c r="T175" s="90">
        <f t="shared" si="48"/>
        <v>0</v>
      </c>
      <c r="U175" s="97">
        <f>IF(ISNA(VLOOKUP($C175,ИД!$A$2:$G$11,7,0)),0,VLOOKUP($C175,ИД!$A$2:$G$11,7,0))</f>
        <v>0</v>
      </c>
      <c r="V175" s="8">
        <f t="shared" si="56"/>
        <v>0</v>
      </c>
      <c r="W175" s="8">
        <f t="shared" si="57"/>
        <v>0</v>
      </c>
      <c r="X175" s="98">
        <f>IF(ISNA(VLOOKUP($C175,ИД!$A$2:$J$11,10,0)),0,VLOOKUP($C175,ИД!$A$2:$J$11,10,0))</f>
        <v>0</v>
      </c>
      <c r="Y175" s="101">
        <f>IF(ISNA(VLOOKUP($C175,ИД!$A$2:$F$11,6,0)),0,VLOOKUP($C175,ИД!$A$2:$F$11,6,0))</f>
        <v>0</v>
      </c>
      <c r="Z175" s="34">
        <f t="shared" si="46"/>
        <v>0</v>
      </c>
      <c r="AA175" s="34">
        <f t="shared" si="58"/>
        <v>0</v>
      </c>
      <c r="AB175" s="102">
        <f>IF(ISNA(VLOOKUP($C175,ИД!$A$2:$E$11,5,0)),0,VLOOKUP($C175,ИД!$A$2:$E$11,5,0))</f>
        <v>0</v>
      </c>
      <c r="AC175" s="6"/>
      <c r="AD175" s="15"/>
      <c r="AE175" s="12"/>
      <c r="AF175" s="12"/>
      <c r="AG175" s="2"/>
    </row>
    <row r="176" spans="1:33" s="5" customFormat="1" ht="15" hidden="1" customHeight="1" outlineLevel="1" x14ac:dyDescent="0.25">
      <c r="A176" s="110"/>
      <c r="B176" s="13"/>
      <c r="C176" s="13"/>
      <c r="D176" s="64">
        <f>IF(ISNA(VLOOKUP($C176,ИД!$A$2:$D$11,2,0)),0,VLOOKUP($C176,ИД!$A$2:$D$11,2,0))</f>
        <v>0</v>
      </c>
      <c r="E176" s="64">
        <f>IF(ISNA(VLOOKUP($C176,ИД!$A$2:$D$11,2,0)),0,VLOOKUP($C176,ИД!$A$2:$D$11,3,0))</f>
        <v>0</v>
      </c>
      <c r="F176" s="64">
        <f>IF(ISNA(VLOOKUP($C176,ИД!$A$2:$D$11,2,0)),0,VLOOKUP($C176,ИД!$A$2:$D$11,4,0))</f>
        <v>0</v>
      </c>
      <c r="G176" s="11">
        <v>17</v>
      </c>
      <c r="H176" s="73"/>
      <c r="I176" s="73"/>
      <c r="J176" s="73"/>
      <c r="K176" s="14"/>
      <c r="L176" s="71">
        <f t="shared" si="44"/>
        <v>0</v>
      </c>
      <c r="M176" s="108">
        <f t="shared" si="47"/>
        <v>0</v>
      </c>
      <c r="N176" s="89">
        <f t="shared" si="45"/>
        <v>0</v>
      </c>
      <c r="O176" s="65">
        <f>IF(ISNA(VLOOKUP($C176,ИД!$A$2:$I$11,8,0)),0,VLOOKUP($C176,ИД!$A$2:$I$11,8,0))</f>
        <v>0</v>
      </c>
      <c r="P176" s="66">
        <f>IF(ISNA(VLOOKUP($C176,ИД!$A$2:$I$11,9,0)),0,VLOOKUP($C176,ИД!$A$2:$I$11,9,0))</f>
        <v>0</v>
      </c>
      <c r="Q176" s="66">
        <f t="shared" si="49"/>
        <v>0</v>
      </c>
      <c r="R176" s="72">
        <f t="shared" si="50"/>
        <v>0</v>
      </c>
      <c r="S176" s="72">
        <f t="shared" si="51"/>
        <v>0</v>
      </c>
      <c r="T176" s="90">
        <f t="shared" si="48"/>
        <v>0</v>
      </c>
      <c r="U176" s="97">
        <f>IF(ISNA(VLOOKUP($C176,ИД!$A$2:$G$11,7,0)),0,VLOOKUP($C176,ИД!$A$2:$G$11,7,0))</f>
        <v>0</v>
      </c>
      <c r="V176" s="8">
        <f t="shared" si="52"/>
        <v>0</v>
      </c>
      <c r="W176" s="8">
        <f t="shared" si="7"/>
        <v>0</v>
      </c>
      <c r="X176" s="98">
        <f>IF(ISNA(VLOOKUP($C176,ИД!$A$2:$J$11,10,0)),0,VLOOKUP($C176,ИД!$A$2:$J$11,10,0))</f>
        <v>0</v>
      </c>
      <c r="Y176" s="101">
        <f>IF(ISNA(VLOOKUP($C176,ИД!$A$2:$F$11,6,0)),0,VLOOKUP($C176,ИД!$A$2:$F$11,6,0))</f>
        <v>0</v>
      </c>
      <c r="Z176" s="34">
        <f t="shared" si="46"/>
        <v>0</v>
      </c>
      <c r="AA176" s="34">
        <f t="shared" si="8"/>
        <v>0</v>
      </c>
      <c r="AB176" s="102">
        <f>IF(ISNA(VLOOKUP($C176,ИД!$A$2:$E$11,5,0)),0,VLOOKUP($C176,ИД!$A$2:$E$11,5,0))</f>
        <v>0</v>
      </c>
      <c r="AC176" s="6"/>
      <c r="AD176" s="15"/>
      <c r="AE176" s="12"/>
      <c r="AF176" s="12"/>
      <c r="AG176" s="2"/>
    </row>
    <row r="177" spans="1:33" s="5" customFormat="1" ht="15" customHeight="1" collapsed="1" thickBot="1" x14ac:dyDescent="0.3">
      <c r="A177" s="110"/>
      <c r="B177" s="13"/>
      <c r="C177" s="13"/>
      <c r="D177" s="64">
        <f>IF(ISNA(VLOOKUP($C177,ИД!$A$2:$D$11,2,0)),0,VLOOKUP($C177,ИД!$A$2:$D$11,2,0))</f>
        <v>0</v>
      </c>
      <c r="E177" s="64">
        <f>IF(ISNA(VLOOKUP($C177,ИД!$A$2:$D$11,2,0)),0,VLOOKUP($C177,ИД!$A$2:$D$11,3,0))</f>
        <v>0</v>
      </c>
      <c r="F177" s="64">
        <f>IF(ISNA(VLOOKUP($C177,ИД!$A$2:$D$11,2,0)),0,VLOOKUP($C177,ИД!$A$2:$D$11,4,0))</f>
        <v>0</v>
      </c>
      <c r="G177" s="11">
        <v>18</v>
      </c>
      <c r="H177" s="73"/>
      <c r="I177" s="73"/>
      <c r="J177" s="73"/>
      <c r="K177" s="14"/>
      <c r="L177" s="71">
        <f t="shared" si="44"/>
        <v>0</v>
      </c>
      <c r="M177" s="108">
        <f t="shared" si="47"/>
        <v>0</v>
      </c>
      <c r="N177" s="89">
        <f t="shared" si="45"/>
        <v>0</v>
      </c>
      <c r="O177" s="65">
        <f>IF(ISNA(VLOOKUP($C177,ИД!$A$2:$I$11,8,0)),0,VLOOKUP($C177,ИД!$A$2:$I$11,8,0))</f>
        <v>0</v>
      </c>
      <c r="P177" s="66">
        <f>IF(ISNA(VLOOKUP($C177,ИД!$A$2:$I$11,9,0)),0,VLOOKUP($C177,ИД!$A$2:$I$11,9,0))</f>
        <v>0</v>
      </c>
      <c r="Q177" s="66">
        <f t="shared" si="49"/>
        <v>0</v>
      </c>
      <c r="R177" s="72">
        <f t="shared" si="50"/>
        <v>0</v>
      </c>
      <c r="S177" s="72">
        <f t="shared" si="51"/>
        <v>0</v>
      </c>
      <c r="T177" s="90">
        <f t="shared" si="48"/>
        <v>0</v>
      </c>
      <c r="U177" s="97">
        <f>IF(ISNA(VLOOKUP($C177,ИД!$A$2:$G$11,7,0)),0,VLOOKUP($C177,ИД!$A$2:$G$11,7,0))</f>
        <v>0</v>
      </c>
      <c r="V177" s="8">
        <f t="shared" si="52"/>
        <v>0</v>
      </c>
      <c r="W177" s="8">
        <f t="shared" si="7"/>
        <v>0</v>
      </c>
      <c r="X177" s="98">
        <f>IF(ISNA(VLOOKUP($C177,ИД!$A$2:$J$11,10,0)),0,VLOOKUP($C177,ИД!$A$2:$J$11,10,0))</f>
        <v>0</v>
      </c>
      <c r="Y177" s="101">
        <f>IF(ISNA(VLOOKUP($C177,ИД!$A$2:$F$11,6,0)),0,VLOOKUP($C177,ИД!$A$2:$F$11,6,0))</f>
        <v>0</v>
      </c>
      <c r="Z177" s="34">
        <f t="shared" si="46"/>
        <v>0</v>
      </c>
      <c r="AA177" s="34">
        <f t="shared" si="8"/>
        <v>0</v>
      </c>
      <c r="AB177" s="102">
        <f>IF(ISNA(VLOOKUP($C177,ИД!$A$2:$E$11,5,0)),0,VLOOKUP($C177,ИД!$A$2:$E$11,5,0))</f>
        <v>0</v>
      </c>
      <c r="AC177" s="6"/>
      <c r="AD177" s="15"/>
      <c r="AE177" s="12"/>
      <c r="AF177" s="12"/>
      <c r="AG177" s="2"/>
    </row>
    <row r="178" spans="1:33" s="5" customFormat="1" ht="15" hidden="1" customHeight="1" outlineLevel="1" x14ac:dyDescent="0.25">
      <c r="A178" s="110"/>
      <c r="B178" s="13"/>
      <c r="C178" s="13"/>
      <c r="D178" s="64">
        <f>IF(ISNA(VLOOKUP($C178,ИД!$A$2:$D$11,2,0)),0,VLOOKUP($C178,ИД!$A$2:$D$11,2,0))</f>
        <v>0</v>
      </c>
      <c r="E178" s="64">
        <f>IF(ISNA(VLOOKUP($C178,ИД!$A$2:$D$11,2,0)),0,VLOOKUP($C178,ИД!$A$2:$D$11,3,0))</f>
        <v>0</v>
      </c>
      <c r="F178" s="64">
        <f>IF(ISNA(VLOOKUP($C178,ИД!$A$2:$D$11,2,0)),0,VLOOKUP($C178,ИД!$A$2:$D$11,4,0))</f>
        <v>0</v>
      </c>
      <c r="G178" s="11">
        <v>19</v>
      </c>
      <c r="H178" s="73"/>
      <c r="I178" s="73"/>
      <c r="J178" s="73"/>
      <c r="K178" s="14"/>
      <c r="L178" s="71">
        <f t="shared" si="44"/>
        <v>0</v>
      </c>
      <c r="M178" s="108">
        <f t="shared" si="47"/>
        <v>0</v>
      </c>
      <c r="N178" s="89">
        <f t="shared" si="45"/>
        <v>0</v>
      </c>
      <c r="O178" s="65">
        <f>IF(ISNA(VLOOKUP($C178,ИД!$A$2:$I$11,8,0)),0,VLOOKUP($C178,ИД!$A$2:$I$11,8,0))</f>
        <v>0</v>
      </c>
      <c r="P178" s="66">
        <f>IF(ISNA(VLOOKUP($C178,ИД!$A$2:$I$11,9,0)),0,VLOOKUP($C178,ИД!$A$2:$I$11,9,0))</f>
        <v>0</v>
      </c>
      <c r="Q178" s="66">
        <f t="shared" ref="Q178:Q189" si="59">K178</f>
        <v>0</v>
      </c>
      <c r="R178" s="72">
        <f t="shared" ref="R178:R189" si="60">P178*N178*Q178/1000</f>
        <v>0</v>
      </c>
      <c r="S178" s="72">
        <f t="shared" ref="S178:S189" si="61">L178-R178</f>
        <v>0</v>
      </c>
      <c r="T178" s="90">
        <f t="shared" si="48"/>
        <v>0</v>
      </c>
      <c r="U178" s="97">
        <f>IF(ISNA(VLOOKUP($C178,ИД!$A$2:$G$11,7,0)),0,VLOOKUP($C178,ИД!$A$2:$G$11,7,0))</f>
        <v>0</v>
      </c>
      <c r="V178" s="8">
        <f t="shared" ref="V178:V189" si="62">N178*U178</f>
        <v>0</v>
      </c>
      <c r="W178" s="8">
        <f t="shared" ref="W178:W189" si="63">IF(ISERROR(V178/T178),0,V178/T178)</f>
        <v>0</v>
      </c>
      <c r="X178" s="98">
        <f>IF(ISNA(VLOOKUP($C178,ИД!$A$2:$J$11,10,0)),0,VLOOKUP($C178,ИД!$A$2:$J$11,10,0))</f>
        <v>0</v>
      </c>
      <c r="Y178" s="101">
        <f>IF(ISNA(VLOOKUP($C178,ИД!$A$2:$F$11,6,0)),0,VLOOKUP($C178,ИД!$A$2:$F$11,6,0))</f>
        <v>0</v>
      </c>
      <c r="Z178" s="34">
        <f t="shared" si="46"/>
        <v>0</v>
      </c>
      <c r="AA178" s="34">
        <f t="shared" ref="AA178:AA189" si="64">IF(ISERROR(Z178/T178),0,Z178/T178)</f>
        <v>0</v>
      </c>
      <c r="AB178" s="102">
        <f>IF(ISNA(VLOOKUP($C178,ИД!$A$2:$E$11,5,0)),0,VLOOKUP($C178,ИД!$A$2:$E$11,5,0))</f>
        <v>0</v>
      </c>
      <c r="AC178" s="6"/>
      <c r="AD178" s="15"/>
      <c r="AE178" s="12"/>
      <c r="AF178" s="12"/>
      <c r="AG178" s="2"/>
    </row>
    <row r="179" spans="1:33" s="5" customFormat="1" ht="15" hidden="1" customHeight="1" outlineLevel="1" x14ac:dyDescent="0.25">
      <c r="A179" s="110"/>
      <c r="B179" s="13"/>
      <c r="C179" s="13"/>
      <c r="D179" s="64">
        <f>IF(ISNA(VLOOKUP($C179,ИД!$A$2:$D$11,2,0)),0,VLOOKUP($C179,ИД!$A$2:$D$11,2,0))</f>
        <v>0</v>
      </c>
      <c r="E179" s="64">
        <f>IF(ISNA(VLOOKUP($C179,ИД!$A$2:$D$11,2,0)),0,VLOOKUP($C179,ИД!$A$2:$D$11,3,0))</f>
        <v>0</v>
      </c>
      <c r="F179" s="64">
        <f>IF(ISNA(VLOOKUP($C179,ИД!$A$2:$D$11,2,0)),0,VLOOKUP($C179,ИД!$A$2:$D$11,4,0))</f>
        <v>0</v>
      </c>
      <c r="G179" s="11">
        <v>20</v>
      </c>
      <c r="H179" s="73"/>
      <c r="I179" s="73"/>
      <c r="J179" s="73"/>
      <c r="K179" s="14"/>
      <c r="L179" s="71">
        <f t="shared" si="44"/>
        <v>0</v>
      </c>
      <c r="M179" s="108">
        <f t="shared" ref="M179:M206" si="65">L179*$B$221</f>
        <v>0</v>
      </c>
      <c r="N179" s="89">
        <f t="shared" si="45"/>
        <v>0</v>
      </c>
      <c r="O179" s="65">
        <f>IF(ISNA(VLOOKUP($C179,ИД!$A$2:$I$11,8,0)),0,VLOOKUP($C179,ИД!$A$2:$I$11,8,0))</f>
        <v>0</v>
      </c>
      <c r="P179" s="66">
        <f>IF(ISNA(VLOOKUP($C179,ИД!$A$2:$I$11,9,0)),0,VLOOKUP($C179,ИД!$A$2:$I$11,9,0))</f>
        <v>0</v>
      </c>
      <c r="Q179" s="66">
        <f t="shared" si="59"/>
        <v>0</v>
      </c>
      <c r="R179" s="72">
        <f t="shared" si="60"/>
        <v>0</v>
      </c>
      <c r="S179" s="72">
        <f t="shared" si="61"/>
        <v>0</v>
      </c>
      <c r="T179" s="90">
        <f t="shared" ref="T179:T206" si="66">S179*$B$221</f>
        <v>0</v>
      </c>
      <c r="U179" s="97">
        <f>IF(ISNA(VLOOKUP($C179,ИД!$A$2:$G$11,7,0)),0,VLOOKUP($C179,ИД!$A$2:$G$11,7,0))</f>
        <v>0</v>
      </c>
      <c r="V179" s="8">
        <f t="shared" si="62"/>
        <v>0</v>
      </c>
      <c r="W179" s="8">
        <f t="shared" si="63"/>
        <v>0</v>
      </c>
      <c r="X179" s="98">
        <f>IF(ISNA(VLOOKUP($C179,ИД!$A$2:$J$11,10,0)),0,VLOOKUP($C179,ИД!$A$2:$J$11,10,0))</f>
        <v>0</v>
      </c>
      <c r="Y179" s="101">
        <f>IF(ISNA(VLOOKUP($C179,ИД!$A$2:$F$11,6,0)),0,VLOOKUP($C179,ИД!$A$2:$F$11,6,0))</f>
        <v>0</v>
      </c>
      <c r="Z179" s="34">
        <f t="shared" si="46"/>
        <v>0</v>
      </c>
      <c r="AA179" s="34">
        <f t="shared" si="64"/>
        <v>0</v>
      </c>
      <c r="AB179" s="102">
        <f>IF(ISNA(VLOOKUP($C179,ИД!$A$2:$E$11,5,0)),0,VLOOKUP($C179,ИД!$A$2:$E$11,5,0))</f>
        <v>0</v>
      </c>
      <c r="AC179" s="6"/>
      <c r="AD179" s="15"/>
      <c r="AE179" s="12"/>
      <c r="AF179" s="12"/>
      <c r="AG179" s="2"/>
    </row>
    <row r="180" spans="1:33" s="5" customFormat="1" ht="15" hidden="1" customHeight="1" outlineLevel="1" x14ac:dyDescent="0.25">
      <c r="A180" s="110"/>
      <c r="B180" s="13"/>
      <c r="C180" s="13"/>
      <c r="D180" s="64">
        <f>IF(ISNA(VLOOKUP($C180,ИД!$A$2:$D$11,2,0)),0,VLOOKUP($C180,ИД!$A$2:$D$11,2,0))</f>
        <v>0</v>
      </c>
      <c r="E180" s="64">
        <f>IF(ISNA(VLOOKUP($C180,ИД!$A$2:$D$11,2,0)),0,VLOOKUP($C180,ИД!$A$2:$D$11,3,0))</f>
        <v>0</v>
      </c>
      <c r="F180" s="64">
        <f>IF(ISNA(VLOOKUP($C180,ИД!$A$2:$D$11,2,0)),0,VLOOKUP($C180,ИД!$A$2:$D$11,4,0))</f>
        <v>0</v>
      </c>
      <c r="G180" s="11">
        <v>21</v>
      </c>
      <c r="H180" s="73"/>
      <c r="I180" s="73"/>
      <c r="J180" s="73"/>
      <c r="K180" s="14"/>
      <c r="L180" s="71">
        <f t="shared" si="44"/>
        <v>0</v>
      </c>
      <c r="M180" s="108">
        <f t="shared" si="65"/>
        <v>0</v>
      </c>
      <c r="N180" s="89">
        <f t="shared" si="45"/>
        <v>0</v>
      </c>
      <c r="O180" s="65">
        <f>IF(ISNA(VLOOKUP($C180,ИД!$A$2:$I$11,8,0)),0,VLOOKUP($C180,ИД!$A$2:$I$11,8,0))</f>
        <v>0</v>
      </c>
      <c r="P180" s="66">
        <f>IF(ISNA(VLOOKUP($C180,ИД!$A$2:$I$11,9,0)),0,VLOOKUP($C180,ИД!$A$2:$I$11,9,0))</f>
        <v>0</v>
      </c>
      <c r="Q180" s="66">
        <f t="shared" si="59"/>
        <v>0</v>
      </c>
      <c r="R180" s="72">
        <f t="shared" si="60"/>
        <v>0</v>
      </c>
      <c r="S180" s="72">
        <f t="shared" si="61"/>
        <v>0</v>
      </c>
      <c r="T180" s="90">
        <f t="shared" si="66"/>
        <v>0</v>
      </c>
      <c r="U180" s="97">
        <f>IF(ISNA(VLOOKUP($C180,ИД!$A$2:$G$11,7,0)),0,VLOOKUP($C180,ИД!$A$2:$G$11,7,0))</f>
        <v>0</v>
      </c>
      <c r="V180" s="8">
        <f t="shared" si="62"/>
        <v>0</v>
      </c>
      <c r="W180" s="8">
        <f t="shared" si="63"/>
        <v>0</v>
      </c>
      <c r="X180" s="98">
        <f>IF(ISNA(VLOOKUP($C180,ИД!$A$2:$J$11,10,0)),0,VLOOKUP($C180,ИД!$A$2:$J$11,10,0))</f>
        <v>0</v>
      </c>
      <c r="Y180" s="101">
        <f>IF(ISNA(VLOOKUP($C180,ИД!$A$2:$F$11,6,0)),0,VLOOKUP($C180,ИД!$A$2:$F$11,6,0))</f>
        <v>0</v>
      </c>
      <c r="Z180" s="34">
        <f t="shared" si="46"/>
        <v>0</v>
      </c>
      <c r="AA180" s="34">
        <f t="shared" si="64"/>
        <v>0</v>
      </c>
      <c r="AB180" s="102">
        <f>IF(ISNA(VLOOKUP($C180,ИД!$A$2:$E$11,5,0)),0,VLOOKUP($C180,ИД!$A$2:$E$11,5,0))</f>
        <v>0</v>
      </c>
      <c r="AC180" s="6"/>
      <c r="AD180" s="15"/>
      <c r="AE180" s="12"/>
      <c r="AF180" s="12"/>
      <c r="AG180" s="2"/>
    </row>
    <row r="181" spans="1:33" s="5" customFormat="1" ht="15" hidden="1" customHeight="1" outlineLevel="1" x14ac:dyDescent="0.25">
      <c r="A181" s="110"/>
      <c r="B181" s="13"/>
      <c r="C181" s="13"/>
      <c r="D181" s="64">
        <f>IF(ISNA(VLOOKUP($C181,ИД!$A$2:$D$11,2,0)),0,VLOOKUP($C181,ИД!$A$2:$D$11,2,0))</f>
        <v>0</v>
      </c>
      <c r="E181" s="64">
        <f>IF(ISNA(VLOOKUP($C181,ИД!$A$2:$D$11,2,0)),0,VLOOKUP($C181,ИД!$A$2:$D$11,3,0))</f>
        <v>0</v>
      </c>
      <c r="F181" s="64">
        <f>IF(ISNA(VLOOKUP($C181,ИД!$A$2:$D$11,2,0)),0,VLOOKUP($C181,ИД!$A$2:$D$11,4,0))</f>
        <v>0</v>
      </c>
      <c r="G181" s="11">
        <v>19</v>
      </c>
      <c r="H181" s="73"/>
      <c r="I181" s="73"/>
      <c r="J181" s="73"/>
      <c r="K181" s="14"/>
      <c r="L181" s="71">
        <f t="shared" si="44"/>
        <v>0</v>
      </c>
      <c r="M181" s="108">
        <f t="shared" si="65"/>
        <v>0</v>
      </c>
      <c r="N181" s="89">
        <f t="shared" si="45"/>
        <v>0</v>
      </c>
      <c r="O181" s="65">
        <f>IF(ISNA(VLOOKUP($C181,ИД!$A$2:$I$11,8,0)),0,VLOOKUP($C181,ИД!$A$2:$I$11,8,0))</f>
        <v>0</v>
      </c>
      <c r="P181" s="66">
        <f>IF(ISNA(VLOOKUP($C181,ИД!$A$2:$I$11,9,0)),0,VLOOKUP($C181,ИД!$A$2:$I$11,9,0))</f>
        <v>0</v>
      </c>
      <c r="Q181" s="66">
        <f t="shared" si="59"/>
        <v>0</v>
      </c>
      <c r="R181" s="72">
        <f t="shared" si="60"/>
        <v>0</v>
      </c>
      <c r="S181" s="72">
        <f t="shared" si="61"/>
        <v>0</v>
      </c>
      <c r="T181" s="90">
        <f t="shared" si="66"/>
        <v>0</v>
      </c>
      <c r="U181" s="97">
        <f>IF(ISNA(VLOOKUP($C181,ИД!$A$2:$G$11,7,0)),0,VLOOKUP($C181,ИД!$A$2:$G$11,7,0))</f>
        <v>0</v>
      </c>
      <c r="V181" s="8">
        <f t="shared" si="62"/>
        <v>0</v>
      </c>
      <c r="W181" s="8">
        <f t="shared" si="63"/>
        <v>0</v>
      </c>
      <c r="X181" s="98">
        <f>IF(ISNA(VLOOKUP($C181,ИД!$A$2:$J$11,10,0)),0,VLOOKUP($C181,ИД!$A$2:$J$11,10,0))</f>
        <v>0</v>
      </c>
      <c r="Y181" s="101">
        <f>IF(ISNA(VLOOKUP($C181,ИД!$A$2:$F$11,6,0)),0,VLOOKUP($C181,ИД!$A$2:$F$11,6,0))</f>
        <v>0</v>
      </c>
      <c r="Z181" s="34">
        <f t="shared" si="46"/>
        <v>0</v>
      </c>
      <c r="AA181" s="34">
        <f t="shared" si="64"/>
        <v>0</v>
      </c>
      <c r="AB181" s="102">
        <f>IF(ISNA(VLOOKUP($C181,ИД!$A$2:$E$11,5,0)),0,VLOOKUP($C181,ИД!$A$2:$E$11,5,0))</f>
        <v>0</v>
      </c>
      <c r="AC181" s="6"/>
      <c r="AD181" s="15"/>
      <c r="AE181" s="12"/>
      <c r="AF181" s="12"/>
      <c r="AG181" s="2"/>
    </row>
    <row r="182" spans="1:33" s="5" customFormat="1" ht="15" hidden="1" customHeight="1" outlineLevel="1" x14ac:dyDescent="0.25">
      <c r="A182" s="110"/>
      <c r="B182" s="13"/>
      <c r="C182" s="13"/>
      <c r="D182" s="64">
        <f>IF(ISNA(VLOOKUP($C182,ИД!$A$2:$D$11,2,0)),0,VLOOKUP($C182,ИД!$A$2:$D$11,2,0))</f>
        <v>0</v>
      </c>
      <c r="E182" s="64">
        <f>IF(ISNA(VLOOKUP($C182,ИД!$A$2:$D$11,2,0)),0,VLOOKUP($C182,ИД!$A$2:$D$11,3,0))</f>
        <v>0</v>
      </c>
      <c r="F182" s="64">
        <f>IF(ISNA(VLOOKUP($C182,ИД!$A$2:$D$11,2,0)),0,VLOOKUP($C182,ИД!$A$2:$D$11,4,0))</f>
        <v>0</v>
      </c>
      <c r="G182" s="11">
        <v>20</v>
      </c>
      <c r="H182" s="73"/>
      <c r="I182" s="73"/>
      <c r="J182" s="73"/>
      <c r="K182" s="14"/>
      <c r="L182" s="71">
        <f t="shared" si="44"/>
        <v>0</v>
      </c>
      <c r="M182" s="108">
        <f t="shared" si="65"/>
        <v>0</v>
      </c>
      <c r="N182" s="89">
        <f t="shared" si="45"/>
        <v>0</v>
      </c>
      <c r="O182" s="65">
        <f>IF(ISNA(VLOOKUP($C182,ИД!$A$2:$I$11,8,0)),0,VLOOKUP($C182,ИД!$A$2:$I$11,8,0))</f>
        <v>0</v>
      </c>
      <c r="P182" s="66">
        <f>IF(ISNA(VLOOKUP($C182,ИД!$A$2:$I$11,9,0)),0,VLOOKUP($C182,ИД!$A$2:$I$11,9,0))</f>
        <v>0</v>
      </c>
      <c r="Q182" s="66">
        <f t="shared" si="59"/>
        <v>0</v>
      </c>
      <c r="R182" s="72">
        <f t="shared" si="60"/>
        <v>0</v>
      </c>
      <c r="S182" s="72">
        <f t="shared" si="61"/>
        <v>0</v>
      </c>
      <c r="T182" s="90">
        <f t="shared" si="66"/>
        <v>0</v>
      </c>
      <c r="U182" s="97">
        <f>IF(ISNA(VLOOKUP($C182,ИД!$A$2:$G$11,7,0)),0,VLOOKUP($C182,ИД!$A$2:$G$11,7,0))</f>
        <v>0</v>
      </c>
      <c r="V182" s="8">
        <f t="shared" si="62"/>
        <v>0</v>
      </c>
      <c r="W182" s="8">
        <f t="shared" si="63"/>
        <v>0</v>
      </c>
      <c r="X182" s="98">
        <f>IF(ISNA(VLOOKUP($C182,ИД!$A$2:$J$11,10,0)),0,VLOOKUP($C182,ИД!$A$2:$J$11,10,0))</f>
        <v>0</v>
      </c>
      <c r="Y182" s="101">
        <f>IF(ISNA(VLOOKUP($C182,ИД!$A$2:$F$11,6,0)),0,VLOOKUP($C182,ИД!$A$2:$F$11,6,0))</f>
        <v>0</v>
      </c>
      <c r="Z182" s="34">
        <f t="shared" si="46"/>
        <v>0</v>
      </c>
      <c r="AA182" s="34">
        <f t="shared" si="64"/>
        <v>0</v>
      </c>
      <c r="AB182" s="102">
        <f>IF(ISNA(VLOOKUP($C182,ИД!$A$2:$E$11,5,0)),0,VLOOKUP($C182,ИД!$A$2:$E$11,5,0))</f>
        <v>0</v>
      </c>
      <c r="AC182" s="6"/>
      <c r="AD182" s="15"/>
      <c r="AE182" s="12"/>
      <c r="AF182" s="12"/>
      <c r="AG182" s="2"/>
    </row>
    <row r="183" spans="1:33" s="5" customFormat="1" ht="15" hidden="1" customHeight="1" outlineLevel="1" x14ac:dyDescent="0.25">
      <c r="A183" s="110"/>
      <c r="B183" s="13"/>
      <c r="C183" s="13"/>
      <c r="D183" s="64">
        <f>IF(ISNA(VLOOKUP($C183,ИД!$A$2:$D$11,2,0)),0,VLOOKUP($C183,ИД!$A$2:$D$11,2,0))</f>
        <v>0</v>
      </c>
      <c r="E183" s="64">
        <f>IF(ISNA(VLOOKUP($C183,ИД!$A$2:$D$11,2,0)),0,VLOOKUP($C183,ИД!$A$2:$D$11,3,0))</f>
        <v>0</v>
      </c>
      <c r="F183" s="64">
        <f>IF(ISNA(VLOOKUP($C183,ИД!$A$2:$D$11,2,0)),0,VLOOKUP($C183,ИД!$A$2:$D$11,4,0))</f>
        <v>0</v>
      </c>
      <c r="G183" s="11">
        <v>21</v>
      </c>
      <c r="H183" s="73"/>
      <c r="I183" s="73"/>
      <c r="J183" s="73"/>
      <c r="K183" s="14"/>
      <c r="L183" s="71">
        <f t="shared" si="44"/>
        <v>0</v>
      </c>
      <c r="M183" s="108">
        <f t="shared" si="65"/>
        <v>0</v>
      </c>
      <c r="N183" s="89">
        <f t="shared" si="45"/>
        <v>0</v>
      </c>
      <c r="O183" s="65">
        <f>IF(ISNA(VLOOKUP($C183,ИД!$A$2:$I$11,8,0)),0,VLOOKUP($C183,ИД!$A$2:$I$11,8,0))</f>
        <v>0</v>
      </c>
      <c r="P183" s="66">
        <f>IF(ISNA(VLOOKUP($C183,ИД!$A$2:$I$11,9,0)),0,VLOOKUP($C183,ИД!$A$2:$I$11,9,0))</f>
        <v>0</v>
      </c>
      <c r="Q183" s="66">
        <f t="shared" si="59"/>
        <v>0</v>
      </c>
      <c r="R183" s="72">
        <f t="shared" si="60"/>
        <v>0</v>
      </c>
      <c r="S183" s="72">
        <f t="shared" si="61"/>
        <v>0</v>
      </c>
      <c r="T183" s="90">
        <f t="shared" si="66"/>
        <v>0</v>
      </c>
      <c r="U183" s="97">
        <f>IF(ISNA(VLOOKUP($C183,ИД!$A$2:$G$11,7,0)),0,VLOOKUP($C183,ИД!$A$2:$G$11,7,0))</f>
        <v>0</v>
      </c>
      <c r="V183" s="8">
        <f t="shared" si="62"/>
        <v>0</v>
      </c>
      <c r="W183" s="8">
        <f t="shared" si="63"/>
        <v>0</v>
      </c>
      <c r="X183" s="98">
        <f>IF(ISNA(VLOOKUP($C183,ИД!$A$2:$J$11,10,0)),0,VLOOKUP($C183,ИД!$A$2:$J$11,10,0))</f>
        <v>0</v>
      </c>
      <c r="Y183" s="101">
        <f>IF(ISNA(VLOOKUP($C183,ИД!$A$2:$F$11,6,0)),0,VLOOKUP($C183,ИД!$A$2:$F$11,6,0))</f>
        <v>0</v>
      </c>
      <c r="Z183" s="34">
        <f t="shared" si="46"/>
        <v>0</v>
      </c>
      <c r="AA183" s="34">
        <f t="shared" si="64"/>
        <v>0</v>
      </c>
      <c r="AB183" s="102">
        <f>IF(ISNA(VLOOKUP($C183,ИД!$A$2:$E$11,5,0)),0,VLOOKUP($C183,ИД!$A$2:$E$11,5,0))</f>
        <v>0</v>
      </c>
      <c r="AC183" s="6"/>
      <c r="AD183" s="15"/>
      <c r="AE183" s="12"/>
      <c r="AF183" s="12"/>
      <c r="AG183" s="2"/>
    </row>
    <row r="184" spans="1:33" s="5" customFormat="1" ht="15" hidden="1" customHeight="1" outlineLevel="1" x14ac:dyDescent="0.25">
      <c r="A184" s="110"/>
      <c r="B184" s="13"/>
      <c r="C184" s="13"/>
      <c r="D184" s="64">
        <f>IF(ISNA(VLOOKUP($C184,ИД!$A$2:$D$11,2,0)),0,VLOOKUP($C184,ИД!$A$2:$D$11,2,0))</f>
        <v>0</v>
      </c>
      <c r="E184" s="64">
        <f>IF(ISNA(VLOOKUP($C184,ИД!$A$2:$D$11,2,0)),0,VLOOKUP($C184,ИД!$A$2:$D$11,3,0))</f>
        <v>0</v>
      </c>
      <c r="F184" s="64">
        <f>IF(ISNA(VLOOKUP($C184,ИД!$A$2:$D$11,2,0)),0,VLOOKUP($C184,ИД!$A$2:$D$11,4,0))</f>
        <v>0</v>
      </c>
      <c r="G184" s="11">
        <v>19</v>
      </c>
      <c r="H184" s="73"/>
      <c r="I184" s="73"/>
      <c r="J184" s="73"/>
      <c r="K184" s="14"/>
      <c r="L184" s="71">
        <f t="shared" si="44"/>
        <v>0</v>
      </c>
      <c r="M184" s="108">
        <f t="shared" si="65"/>
        <v>0</v>
      </c>
      <c r="N184" s="89">
        <f t="shared" si="45"/>
        <v>0</v>
      </c>
      <c r="O184" s="65">
        <f>IF(ISNA(VLOOKUP($C184,ИД!$A$2:$I$11,8,0)),0,VLOOKUP($C184,ИД!$A$2:$I$11,8,0))</f>
        <v>0</v>
      </c>
      <c r="P184" s="66">
        <f>IF(ISNA(VLOOKUP($C184,ИД!$A$2:$I$11,9,0)),0,VLOOKUP($C184,ИД!$A$2:$I$11,9,0))</f>
        <v>0</v>
      </c>
      <c r="Q184" s="66">
        <f t="shared" si="59"/>
        <v>0</v>
      </c>
      <c r="R184" s="72">
        <f t="shared" si="60"/>
        <v>0</v>
      </c>
      <c r="S184" s="72">
        <f t="shared" si="61"/>
        <v>0</v>
      </c>
      <c r="T184" s="90">
        <f t="shared" si="66"/>
        <v>0</v>
      </c>
      <c r="U184" s="97">
        <f>IF(ISNA(VLOOKUP($C184,ИД!$A$2:$G$11,7,0)),0,VLOOKUP($C184,ИД!$A$2:$G$11,7,0))</f>
        <v>0</v>
      </c>
      <c r="V184" s="8">
        <f t="shared" si="62"/>
        <v>0</v>
      </c>
      <c r="W184" s="8">
        <f t="shared" si="63"/>
        <v>0</v>
      </c>
      <c r="X184" s="98">
        <f>IF(ISNA(VLOOKUP($C184,ИД!$A$2:$J$11,10,0)),0,VLOOKUP($C184,ИД!$A$2:$J$11,10,0))</f>
        <v>0</v>
      </c>
      <c r="Y184" s="101">
        <f>IF(ISNA(VLOOKUP($C184,ИД!$A$2:$F$11,6,0)),0,VLOOKUP($C184,ИД!$A$2:$F$11,6,0))</f>
        <v>0</v>
      </c>
      <c r="Z184" s="34">
        <f t="shared" si="46"/>
        <v>0</v>
      </c>
      <c r="AA184" s="34">
        <f t="shared" si="64"/>
        <v>0</v>
      </c>
      <c r="AB184" s="102">
        <f>IF(ISNA(VLOOKUP($C184,ИД!$A$2:$E$11,5,0)),0,VLOOKUP($C184,ИД!$A$2:$E$11,5,0))</f>
        <v>0</v>
      </c>
      <c r="AC184" s="6"/>
      <c r="AD184" s="15"/>
      <c r="AE184" s="12"/>
      <c r="AF184" s="12"/>
      <c r="AG184" s="2"/>
    </row>
    <row r="185" spans="1:33" s="5" customFormat="1" ht="15" hidden="1" customHeight="1" outlineLevel="1" x14ac:dyDescent="0.25">
      <c r="A185" s="110"/>
      <c r="B185" s="13"/>
      <c r="C185" s="13"/>
      <c r="D185" s="64">
        <f>IF(ISNA(VLOOKUP($C185,ИД!$A$2:$D$11,2,0)),0,VLOOKUP($C185,ИД!$A$2:$D$11,2,0))</f>
        <v>0</v>
      </c>
      <c r="E185" s="64">
        <f>IF(ISNA(VLOOKUP($C185,ИД!$A$2:$D$11,2,0)),0,VLOOKUP($C185,ИД!$A$2:$D$11,3,0))</f>
        <v>0</v>
      </c>
      <c r="F185" s="64">
        <f>IF(ISNA(VLOOKUP($C185,ИД!$A$2:$D$11,2,0)),0,VLOOKUP($C185,ИД!$A$2:$D$11,4,0))</f>
        <v>0</v>
      </c>
      <c r="G185" s="11">
        <v>20</v>
      </c>
      <c r="H185" s="73"/>
      <c r="I185" s="73"/>
      <c r="J185" s="73"/>
      <c r="K185" s="14"/>
      <c r="L185" s="71">
        <f t="shared" si="44"/>
        <v>0</v>
      </c>
      <c r="M185" s="108">
        <f t="shared" si="65"/>
        <v>0</v>
      </c>
      <c r="N185" s="89">
        <f t="shared" si="45"/>
        <v>0</v>
      </c>
      <c r="O185" s="65">
        <f>IF(ISNA(VLOOKUP($C185,ИД!$A$2:$I$11,8,0)),0,VLOOKUP($C185,ИД!$A$2:$I$11,8,0))</f>
        <v>0</v>
      </c>
      <c r="P185" s="66">
        <f>IF(ISNA(VLOOKUP($C185,ИД!$A$2:$I$11,9,0)),0,VLOOKUP($C185,ИД!$A$2:$I$11,9,0))</f>
        <v>0</v>
      </c>
      <c r="Q185" s="66">
        <f t="shared" si="59"/>
        <v>0</v>
      </c>
      <c r="R185" s="72">
        <f t="shared" si="60"/>
        <v>0</v>
      </c>
      <c r="S185" s="72">
        <f t="shared" si="61"/>
        <v>0</v>
      </c>
      <c r="T185" s="90">
        <f t="shared" si="66"/>
        <v>0</v>
      </c>
      <c r="U185" s="97">
        <f>IF(ISNA(VLOOKUP($C185,ИД!$A$2:$G$11,7,0)),0,VLOOKUP($C185,ИД!$A$2:$G$11,7,0))</f>
        <v>0</v>
      </c>
      <c r="V185" s="8">
        <f t="shared" si="62"/>
        <v>0</v>
      </c>
      <c r="W185" s="8">
        <f t="shared" si="63"/>
        <v>0</v>
      </c>
      <c r="X185" s="98">
        <f>IF(ISNA(VLOOKUP($C185,ИД!$A$2:$J$11,10,0)),0,VLOOKUP($C185,ИД!$A$2:$J$11,10,0))</f>
        <v>0</v>
      </c>
      <c r="Y185" s="101">
        <f>IF(ISNA(VLOOKUP($C185,ИД!$A$2:$F$11,6,0)),0,VLOOKUP($C185,ИД!$A$2:$F$11,6,0))</f>
        <v>0</v>
      </c>
      <c r="Z185" s="34">
        <f t="shared" si="46"/>
        <v>0</v>
      </c>
      <c r="AA185" s="34">
        <f t="shared" si="64"/>
        <v>0</v>
      </c>
      <c r="AB185" s="102">
        <f>IF(ISNA(VLOOKUP($C185,ИД!$A$2:$E$11,5,0)),0,VLOOKUP($C185,ИД!$A$2:$E$11,5,0))</f>
        <v>0</v>
      </c>
      <c r="AC185" s="6"/>
      <c r="AD185" s="15"/>
      <c r="AE185" s="12"/>
      <c r="AF185" s="12"/>
      <c r="AG185" s="2"/>
    </row>
    <row r="186" spans="1:33" s="5" customFormat="1" ht="15" hidden="1" customHeight="1" outlineLevel="1" x14ac:dyDescent="0.25">
      <c r="A186" s="110"/>
      <c r="B186" s="13"/>
      <c r="C186" s="13"/>
      <c r="D186" s="64">
        <f>IF(ISNA(VLOOKUP($C186,ИД!$A$2:$D$11,2,0)),0,VLOOKUP($C186,ИД!$A$2:$D$11,2,0))</f>
        <v>0</v>
      </c>
      <c r="E186" s="64">
        <f>IF(ISNA(VLOOKUP($C186,ИД!$A$2:$D$11,2,0)),0,VLOOKUP($C186,ИД!$A$2:$D$11,3,0))</f>
        <v>0</v>
      </c>
      <c r="F186" s="64">
        <f>IF(ISNA(VLOOKUP($C186,ИД!$A$2:$D$11,2,0)),0,VLOOKUP($C186,ИД!$A$2:$D$11,4,0))</f>
        <v>0</v>
      </c>
      <c r="G186" s="11">
        <v>21</v>
      </c>
      <c r="H186" s="73"/>
      <c r="I186" s="73"/>
      <c r="J186" s="73"/>
      <c r="K186" s="14"/>
      <c r="L186" s="71">
        <f t="shared" si="44"/>
        <v>0</v>
      </c>
      <c r="M186" s="108">
        <f t="shared" si="65"/>
        <v>0</v>
      </c>
      <c r="N186" s="89">
        <f t="shared" si="45"/>
        <v>0</v>
      </c>
      <c r="O186" s="65">
        <f>IF(ISNA(VLOOKUP($C186,ИД!$A$2:$I$11,8,0)),0,VLOOKUP($C186,ИД!$A$2:$I$11,8,0))</f>
        <v>0</v>
      </c>
      <c r="P186" s="66">
        <f>IF(ISNA(VLOOKUP($C186,ИД!$A$2:$I$11,9,0)),0,VLOOKUP($C186,ИД!$A$2:$I$11,9,0))</f>
        <v>0</v>
      </c>
      <c r="Q186" s="66">
        <f t="shared" si="59"/>
        <v>0</v>
      </c>
      <c r="R186" s="72">
        <f t="shared" si="60"/>
        <v>0</v>
      </c>
      <c r="S186" s="72">
        <f t="shared" si="61"/>
        <v>0</v>
      </c>
      <c r="T186" s="90">
        <f t="shared" si="66"/>
        <v>0</v>
      </c>
      <c r="U186" s="97">
        <f>IF(ISNA(VLOOKUP($C186,ИД!$A$2:$G$11,7,0)),0,VLOOKUP($C186,ИД!$A$2:$G$11,7,0))</f>
        <v>0</v>
      </c>
      <c r="V186" s="8">
        <f t="shared" si="62"/>
        <v>0</v>
      </c>
      <c r="W186" s="8">
        <f t="shared" si="63"/>
        <v>0</v>
      </c>
      <c r="X186" s="98">
        <f>IF(ISNA(VLOOKUP($C186,ИД!$A$2:$J$11,10,0)),0,VLOOKUP($C186,ИД!$A$2:$J$11,10,0))</f>
        <v>0</v>
      </c>
      <c r="Y186" s="101">
        <f>IF(ISNA(VLOOKUP($C186,ИД!$A$2:$F$11,6,0)),0,VLOOKUP($C186,ИД!$A$2:$F$11,6,0))</f>
        <v>0</v>
      </c>
      <c r="Z186" s="34">
        <f t="shared" si="46"/>
        <v>0</v>
      </c>
      <c r="AA186" s="34">
        <f t="shared" si="64"/>
        <v>0</v>
      </c>
      <c r="AB186" s="102">
        <f>IF(ISNA(VLOOKUP($C186,ИД!$A$2:$E$11,5,0)),0,VLOOKUP($C186,ИД!$A$2:$E$11,5,0))</f>
        <v>0</v>
      </c>
      <c r="AC186" s="6"/>
      <c r="AD186" s="15"/>
      <c r="AE186" s="12"/>
      <c r="AF186" s="12"/>
      <c r="AG186" s="2"/>
    </row>
    <row r="187" spans="1:33" s="5" customFormat="1" ht="15" hidden="1" customHeight="1" outlineLevel="1" x14ac:dyDescent="0.25">
      <c r="A187" s="110"/>
      <c r="B187" s="13"/>
      <c r="C187" s="13"/>
      <c r="D187" s="64">
        <f>IF(ISNA(VLOOKUP($C187,ИД!$A$2:$D$11,2,0)),0,VLOOKUP($C187,ИД!$A$2:$D$11,2,0))</f>
        <v>0</v>
      </c>
      <c r="E187" s="64">
        <f>IF(ISNA(VLOOKUP($C187,ИД!$A$2:$D$11,2,0)),0,VLOOKUP($C187,ИД!$A$2:$D$11,3,0))</f>
        <v>0</v>
      </c>
      <c r="F187" s="64">
        <f>IF(ISNA(VLOOKUP($C187,ИД!$A$2:$D$11,2,0)),0,VLOOKUP($C187,ИД!$A$2:$D$11,4,0))</f>
        <v>0</v>
      </c>
      <c r="G187" s="11">
        <v>19</v>
      </c>
      <c r="H187" s="73"/>
      <c r="I187" s="73"/>
      <c r="J187" s="73"/>
      <c r="K187" s="14"/>
      <c r="L187" s="71">
        <f t="shared" si="44"/>
        <v>0</v>
      </c>
      <c r="M187" s="108">
        <f t="shared" si="65"/>
        <v>0</v>
      </c>
      <c r="N187" s="89">
        <f t="shared" si="45"/>
        <v>0</v>
      </c>
      <c r="O187" s="65">
        <f>IF(ISNA(VLOOKUP($C187,ИД!$A$2:$I$11,8,0)),0,VLOOKUP($C187,ИД!$A$2:$I$11,8,0))</f>
        <v>0</v>
      </c>
      <c r="P187" s="66">
        <f>IF(ISNA(VLOOKUP($C187,ИД!$A$2:$I$11,9,0)),0,VLOOKUP($C187,ИД!$A$2:$I$11,9,0))</f>
        <v>0</v>
      </c>
      <c r="Q187" s="66">
        <f t="shared" si="59"/>
        <v>0</v>
      </c>
      <c r="R187" s="72">
        <f t="shared" si="60"/>
        <v>0</v>
      </c>
      <c r="S187" s="72">
        <f t="shared" si="61"/>
        <v>0</v>
      </c>
      <c r="T187" s="90">
        <f t="shared" si="66"/>
        <v>0</v>
      </c>
      <c r="U187" s="97">
        <f>IF(ISNA(VLOOKUP($C187,ИД!$A$2:$G$11,7,0)),0,VLOOKUP($C187,ИД!$A$2:$G$11,7,0))</f>
        <v>0</v>
      </c>
      <c r="V187" s="8">
        <f t="shared" si="62"/>
        <v>0</v>
      </c>
      <c r="W187" s="8">
        <f t="shared" si="63"/>
        <v>0</v>
      </c>
      <c r="X187" s="98">
        <f>IF(ISNA(VLOOKUP($C187,ИД!$A$2:$J$11,10,0)),0,VLOOKUP($C187,ИД!$A$2:$J$11,10,0))</f>
        <v>0</v>
      </c>
      <c r="Y187" s="101">
        <f>IF(ISNA(VLOOKUP($C187,ИД!$A$2:$F$11,6,0)),0,VLOOKUP($C187,ИД!$A$2:$F$11,6,0))</f>
        <v>0</v>
      </c>
      <c r="Z187" s="34">
        <f t="shared" si="46"/>
        <v>0</v>
      </c>
      <c r="AA187" s="34">
        <f t="shared" si="64"/>
        <v>0</v>
      </c>
      <c r="AB187" s="102">
        <f>IF(ISNA(VLOOKUP($C187,ИД!$A$2:$E$11,5,0)),0,VLOOKUP($C187,ИД!$A$2:$E$11,5,0))</f>
        <v>0</v>
      </c>
      <c r="AC187" s="6"/>
      <c r="AD187" s="15"/>
      <c r="AE187" s="12"/>
      <c r="AF187" s="12"/>
      <c r="AG187" s="2"/>
    </row>
    <row r="188" spans="1:33" s="5" customFormat="1" ht="15" hidden="1" customHeight="1" outlineLevel="1" x14ac:dyDescent="0.25">
      <c r="A188" s="110"/>
      <c r="B188" s="13"/>
      <c r="C188" s="13"/>
      <c r="D188" s="64">
        <f>IF(ISNA(VLOOKUP($C188,ИД!$A$2:$D$11,2,0)),0,VLOOKUP($C188,ИД!$A$2:$D$11,2,0))</f>
        <v>0</v>
      </c>
      <c r="E188" s="64">
        <f>IF(ISNA(VLOOKUP($C188,ИД!$A$2:$D$11,2,0)),0,VLOOKUP($C188,ИД!$A$2:$D$11,3,0))</f>
        <v>0</v>
      </c>
      <c r="F188" s="64">
        <f>IF(ISNA(VLOOKUP($C188,ИД!$A$2:$D$11,2,0)),0,VLOOKUP($C188,ИД!$A$2:$D$11,4,0))</f>
        <v>0</v>
      </c>
      <c r="G188" s="11">
        <v>20</v>
      </c>
      <c r="H188" s="73"/>
      <c r="I188" s="73"/>
      <c r="J188" s="73"/>
      <c r="K188" s="14"/>
      <c r="L188" s="71">
        <f t="shared" si="44"/>
        <v>0</v>
      </c>
      <c r="M188" s="108">
        <f t="shared" si="65"/>
        <v>0</v>
      </c>
      <c r="N188" s="89">
        <f t="shared" si="45"/>
        <v>0</v>
      </c>
      <c r="O188" s="65">
        <f>IF(ISNA(VLOOKUP($C188,ИД!$A$2:$I$11,8,0)),0,VLOOKUP($C188,ИД!$A$2:$I$11,8,0))</f>
        <v>0</v>
      </c>
      <c r="P188" s="66">
        <f>IF(ISNA(VLOOKUP($C188,ИД!$A$2:$I$11,9,0)),0,VLOOKUP($C188,ИД!$A$2:$I$11,9,0))</f>
        <v>0</v>
      </c>
      <c r="Q188" s="66">
        <f t="shared" si="59"/>
        <v>0</v>
      </c>
      <c r="R188" s="72">
        <f t="shared" si="60"/>
        <v>0</v>
      </c>
      <c r="S188" s="72">
        <f t="shared" si="61"/>
        <v>0</v>
      </c>
      <c r="T188" s="90">
        <f t="shared" si="66"/>
        <v>0</v>
      </c>
      <c r="U188" s="97">
        <f>IF(ISNA(VLOOKUP($C188,ИД!$A$2:$G$11,7,0)),0,VLOOKUP($C188,ИД!$A$2:$G$11,7,0))</f>
        <v>0</v>
      </c>
      <c r="V188" s="8">
        <f t="shared" si="62"/>
        <v>0</v>
      </c>
      <c r="W188" s="8">
        <f t="shared" si="63"/>
        <v>0</v>
      </c>
      <c r="X188" s="98">
        <f>IF(ISNA(VLOOKUP($C188,ИД!$A$2:$J$11,10,0)),0,VLOOKUP($C188,ИД!$A$2:$J$11,10,0))</f>
        <v>0</v>
      </c>
      <c r="Y188" s="101">
        <f>IF(ISNA(VLOOKUP($C188,ИД!$A$2:$F$11,6,0)),0,VLOOKUP($C188,ИД!$A$2:$F$11,6,0))</f>
        <v>0</v>
      </c>
      <c r="Z188" s="34">
        <f t="shared" si="46"/>
        <v>0</v>
      </c>
      <c r="AA188" s="34">
        <f t="shared" si="64"/>
        <v>0</v>
      </c>
      <c r="AB188" s="102">
        <f>IF(ISNA(VLOOKUP($C188,ИД!$A$2:$E$11,5,0)),0,VLOOKUP($C188,ИД!$A$2:$E$11,5,0))</f>
        <v>0</v>
      </c>
      <c r="AC188" s="6"/>
      <c r="AD188" s="15"/>
      <c r="AE188" s="12"/>
      <c r="AF188" s="12"/>
      <c r="AG188" s="2"/>
    </row>
    <row r="189" spans="1:33" s="5" customFormat="1" ht="15" hidden="1" customHeight="1" outlineLevel="1" x14ac:dyDescent="0.25">
      <c r="A189" s="110"/>
      <c r="B189" s="13"/>
      <c r="C189" s="13"/>
      <c r="D189" s="64">
        <f>IF(ISNA(VLOOKUP($C189,ИД!$A$2:$D$11,2,0)),0,VLOOKUP($C189,ИД!$A$2:$D$11,2,0))</f>
        <v>0</v>
      </c>
      <c r="E189" s="64">
        <f>IF(ISNA(VLOOKUP($C189,ИД!$A$2:$D$11,2,0)),0,VLOOKUP($C189,ИД!$A$2:$D$11,3,0))</f>
        <v>0</v>
      </c>
      <c r="F189" s="64">
        <f>IF(ISNA(VLOOKUP($C189,ИД!$A$2:$D$11,2,0)),0,VLOOKUP($C189,ИД!$A$2:$D$11,4,0))</f>
        <v>0</v>
      </c>
      <c r="G189" s="11">
        <v>21</v>
      </c>
      <c r="H189" s="73"/>
      <c r="I189" s="73"/>
      <c r="J189" s="73"/>
      <c r="K189" s="14"/>
      <c r="L189" s="71">
        <f t="shared" si="44"/>
        <v>0</v>
      </c>
      <c r="M189" s="108">
        <f t="shared" si="65"/>
        <v>0</v>
      </c>
      <c r="N189" s="89">
        <f t="shared" si="45"/>
        <v>0</v>
      </c>
      <c r="O189" s="65">
        <f>IF(ISNA(VLOOKUP($C189,ИД!$A$2:$I$11,8,0)),0,VLOOKUP($C189,ИД!$A$2:$I$11,8,0))</f>
        <v>0</v>
      </c>
      <c r="P189" s="66">
        <f>IF(ISNA(VLOOKUP($C189,ИД!$A$2:$I$11,9,0)),0,VLOOKUP($C189,ИД!$A$2:$I$11,9,0))</f>
        <v>0</v>
      </c>
      <c r="Q189" s="66">
        <f t="shared" si="59"/>
        <v>0</v>
      </c>
      <c r="R189" s="72">
        <f t="shared" si="60"/>
        <v>0</v>
      </c>
      <c r="S189" s="72">
        <f t="shared" si="61"/>
        <v>0</v>
      </c>
      <c r="T189" s="90">
        <f t="shared" si="66"/>
        <v>0</v>
      </c>
      <c r="U189" s="97">
        <f>IF(ISNA(VLOOKUP($C189,ИД!$A$2:$G$11,7,0)),0,VLOOKUP($C189,ИД!$A$2:$G$11,7,0))</f>
        <v>0</v>
      </c>
      <c r="V189" s="8">
        <f t="shared" si="62"/>
        <v>0</v>
      </c>
      <c r="W189" s="8">
        <f t="shared" si="63"/>
        <v>0</v>
      </c>
      <c r="X189" s="98">
        <f>IF(ISNA(VLOOKUP($C189,ИД!$A$2:$J$11,10,0)),0,VLOOKUP($C189,ИД!$A$2:$J$11,10,0))</f>
        <v>0</v>
      </c>
      <c r="Y189" s="101">
        <f>IF(ISNA(VLOOKUP($C189,ИД!$A$2:$F$11,6,0)),0,VLOOKUP($C189,ИД!$A$2:$F$11,6,0))</f>
        <v>0</v>
      </c>
      <c r="Z189" s="34">
        <f t="shared" si="46"/>
        <v>0</v>
      </c>
      <c r="AA189" s="34">
        <f t="shared" si="64"/>
        <v>0</v>
      </c>
      <c r="AB189" s="102">
        <f>IF(ISNA(VLOOKUP($C189,ИД!$A$2:$E$11,5,0)),0,VLOOKUP($C189,ИД!$A$2:$E$11,5,0))</f>
        <v>0</v>
      </c>
      <c r="AC189" s="6"/>
      <c r="AD189" s="15"/>
      <c r="AE189" s="12"/>
      <c r="AF189" s="12"/>
      <c r="AG189" s="2"/>
    </row>
    <row r="190" spans="1:33" s="5" customFormat="1" ht="15" hidden="1" customHeight="1" outlineLevel="1" x14ac:dyDescent="0.25">
      <c r="A190" s="110"/>
      <c r="B190" s="13"/>
      <c r="C190" s="13"/>
      <c r="D190" s="64">
        <f>IF(ISNA(VLOOKUP($C190,ИД!$A$2:$D$11,2,0)),0,VLOOKUP($C190,ИД!$A$2:$D$11,2,0))</f>
        <v>0</v>
      </c>
      <c r="E190" s="64">
        <f>IF(ISNA(VLOOKUP($C190,ИД!$A$2:$D$11,2,0)),0,VLOOKUP($C190,ИД!$A$2:$D$11,3,0))</f>
        <v>0</v>
      </c>
      <c r="F190" s="64">
        <f>IF(ISNA(VLOOKUP($C190,ИД!$A$2:$D$11,2,0)),0,VLOOKUP($C190,ИД!$A$2:$D$11,4,0))</f>
        <v>0</v>
      </c>
      <c r="G190" s="11">
        <v>19</v>
      </c>
      <c r="H190" s="73"/>
      <c r="I190" s="73"/>
      <c r="J190" s="73"/>
      <c r="K190" s="14"/>
      <c r="L190" s="71">
        <f t="shared" si="44"/>
        <v>0</v>
      </c>
      <c r="M190" s="108">
        <f t="shared" si="65"/>
        <v>0</v>
      </c>
      <c r="N190" s="89">
        <f t="shared" si="45"/>
        <v>0</v>
      </c>
      <c r="O190" s="65">
        <f>IF(ISNA(VLOOKUP($C190,ИД!$A$2:$I$11,8,0)),0,VLOOKUP($C190,ИД!$A$2:$I$11,8,0))</f>
        <v>0</v>
      </c>
      <c r="P190" s="66">
        <f>IF(ISNA(VLOOKUP($C190,ИД!$A$2:$I$11,9,0)),0,VLOOKUP($C190,ИД!$A$2:$I$11,9,0))</f>
        <v>0</v>
      </c>
      <c r="Q190" s="66">
        <f t="shared" si="49"/>
        <v>0</v>
      </c>
      <c r="R190" s="72">
        <f t="shared" si="50"/>
        <v>0</v>
      </c>
      <c r="S190" s="72">
        <f t="shared" si="51"/>
        <v>0</v>
      </c>
      <c r="T190" s="90">
        <f t="shared" si="66"/>
        <v>0</v>
      </c>
      <c r="U190" s="97">
        <f>IF(ISNA(VLOOKUP($C190,ИД!$A$2:$G$11,7,0)),0,VLOOKUP($C190,ИД!$A$2:$G$11,7,0))</f>
        <v>0</v>
      </c>
      <c r="V190" s="8">
        <f t="shared" si="52"/>
        <v>0</v>
      </c>
      <c r="W190" s="8">
        <f t="shared" si="7"/>
        <v>0</v>
      </c>
      <c r="X190" s="98">
        <f>IF(ISNA(VLOOKUP($C190,ИД!$A$2:$J$11,10,0)),0,VLOOKUP($C190,ИД!$A$2:$J$11,10,0))</f>
        <v>0</v>
      </c>
      <c r="Y190" s="101">
        <f>IF(ISNA(VLOOKUP($C190,ИД!$A$2:$F$11,6,0)),0,VLOOKUP($C190,ИД!$A$2:$F$11,6,0))</f>
        <v>0</v>
      </c>
      <c r="Z190" s="34">
        <f t="shared" si="46"/>
        <v>0</v>
      </c>
      <c r="AA190" s="34">
        <f t="shared" si="8"/>
        <v>0</v>
      </c>
      <c r="AB190" s="102">
        <f>IF(ISNA(VLOOKUP($C190,ИД!$A$2:$E$11,5,0)),0,VLOOKUP($C190,ИД!$A$2:$E$11,5,0))</f>
        <v>0</v>
      </c>
      <c r="AC190" s="6"/>
      <c r="AD190" s="15"/>
      <c r="AE190" s="12"/>
      <c r="AF190" s="12"/>
      <c r="AG190" s="2"/>
    </row>
    <row r="191" spans="1:33" s="5" customFormat="1" ht="15" hidden="1" customHeight="1" outlineLevel="1" x14ac:dyDescent="0.25">
      <c r="A191" s="110"/>
      <c r="B191" s="13"/>
      <c r="C191" s="13"/>
      <c r="D191" s="64">
        <f>IF(ISNA(VLOOKUP($C191,ИД!$A$2:$D$11,2,0)),0,VLOOKUP($C191,ИД!$A$2:$D$11,2,0))</f>
        <v>0</v>
      </c>
      <c r="E191" s="64">
        <f>IF(ISNA(VLOOKUP($C191,ИД!$A$2:$D$11,2,0)),0,VLOOKUP($C191,ИД!$A$2:$D$11,3,0))</f>
        <v>0</v>
      </c>
      <c r="F191" s="64">
        <f>IF(ISNA(VLOOKUP($C191,ИД!$A$2:$D$11,2,0)),0,VLOOKUP($C191,ИД!$A$2:$D$11,4,0))</f>
        <v>0</v>
      </c>
      <c r="G191" s="11">
        <v>20</v>
      </c>
      <c r="H191" s="73"/>
      <c r="I191" s="73"/>
      <c r="J191" s="73"/>
      <c r="K191" s="14"/>
      <c r="L191" s="71">
        <f t="shared" si="44"/>
        <v>0</v>
      </c>
      <c r="M191" s="108">
        <f t="shared" si="65"/>
        <v>0</v>
      </c>
      <c r="N191" s="89">
        <f t="shared" si="45"/>
        <v>0</v>
      </c>
      <c r="O191" s="65">
        <f>IF(ISNA(VLOOKUP($C191,ИД!$A$2:$I$11,8,0)),0,VLOOKUP($C191,ИД!$A$2:$I$11,8,0))</f>
        <v>0</v>
      </c>
      <c r="P191" s="66">
        <f>IF(ISNA(VLOOKUP($C191,ИД!$A$2:$I$11,9,0)),0,VLOOKUP($C191,ИД!$A$2:$I$11,9,0))</f>
        <v>0</v>
      </c>
      <c r="Q191" s="66">
        <f t="shared" si="49"/>
        <v>0</v>
      </c>
      <c r="R191" s="72">
        <f t="shared" si="50"/>
        <v>0</v>
      </c>
      <c r="S191" s="72">
        <f t="shared" si="51"/>
        <v>0</v>
      </c>
      <c r="T191" s="90">
        <f t="shared" si="66"/>
        <v>0</v>
      </c>
      <c r="U191" s="97">
        <f>IF(ISNA(VLOOKUP($C191,ИД!$A$2:$G$11,7,0)),0,VLOOKUP($C191,ИД!$A$2:$G$11,7,0))</f>
        <v>0</v>
      </c>
      <c r="V191" s="8">
        <f t="shared" si="52"/>
        <v>0</v>
      </c>
      <c r="W191" s="8">
        <f t="shared" si="7"/>
        <v>0</v>
      </c>
      <c r="X191" s="98">
        <f>IF(ISNA(VLOOKUP($C191,ИД!$A$2:$J$11,10,0)),0,VLOOKUP($C191,ИД!$A$2:$J$11,10,0))</f>
        <v>0</v>
      </c>
      <c r="Y191" s="101">
        <f>IF(ISNA(VLOOKUP($C191,ИД!$A$2:$F$11,6,0)),0,VLOOKUP($C191,ИД!$A$2:$F$11,6,0))</f>
        <v>0</v>
      </c>
      <c r="Z191" s="34">
        <f t="shared" si="46"/>
        <v>0</v>
      </c>
      <c r="AA191" s="34">
        <f t="shared" si="8"/>
        <v>0</v>
      </c>
      <c r="AB191" s="102">
        <f>IF(ISNA(VLOOKUP($C191,ИД!$A$2:$E$11,5,0)),0,VLOOKUP($C191,ИД!$A$2:$E$11,5,0))</f>
        <v>0</v>
      </c>
      <c r="AC191" s="6"/>
      <c r="AD191" s="15"/>
      <c r="AE191" s="12"/>
      <c r="AF191" s="12"/>
      <c r="AG191" s="2"/>
    </row>
    <row r="192" spans="1:33" s="5" customFormat="1" ht="15" hidden="1" customHeight="1" outlineLevel="1" x14ac:dyDescent="0.25">
      <c r="A192" s="110"/>
      <c r="B192" s="13"/>
      <c r="C192" s="13"/>
      <c r="D192" s="64">
        <f>IF(ISNA(VLOOKUP($C192,ИД!$A$2:$D$11,2,0)),0,VLOOKUP($C192,ИД!$A$2:$D$11,2,0))</f>
        <v>0</v>
      </c>
      <c r="E192" s="64">
        <f>IF(ISNA(VLOOKUP($C192,ИД!$A$2:$D$11,2,0)),0,VLOOKUP($C192,ИД!$A$2:$D$11,3,0))</f>
        <v>0</v>
      </c>
      <c r="F192" s="64">
        <f>IF(ISNA(VLOOKUP($C192,ИД!$A$2:$D$11,2,0)),0,VLOOKUP($C192,ИД!$A$2:$D$11,4,0))</f>
        <v>0</v>
      </c>
      <c r="G192" s="11">
        <v>21</v>
      </c>
      <c r="H192" s="73"/>
      <c r="I192" s="73"/>
      <c r="J192" s="73"/>
      <c r="K192" s="14"/>
      <c r="L192" s="71">
        <f t="shared" si="44"/>
        <v>0</v>
      </c>
      <c r="M192" s="108">
        <f t="shared" si="65"/>
        <v>0</v>
      </c>
      <c r="N192" s="89">
        <f t="shared" si="45"/>
        <v>0</v>
      </c>
      <c r="O192" s="65">
        <f>IF(ISNA(VLOOKUP($C192,ИД!$A$2:$I$11,8,0)),0,VLOOKUP($C192,ИД!$A$2:$I$11,8,0))</f>
        <v>0</v>
      </c>
      <c r="P192" s="66">
        <f>IF(ISNA(VLOOKUP($C192,ИД!$A$2:$I$11,9,0)),0,VLOOKUP($C192,ИД!$A$2:$I$11,9,0))</f>
        <v>0</v>
      </c>
      <c r="Q192" s="66">
        <f t="shared" si="49"/>
        <v>0</v>
      </c>
      <c r="R192" s="72">
        <f t="shared" si="50"/>
        <v>0</v>
      </c>
      <c r="S192" s="72">
        <f t="shared" si="51"/>
        <v>0</v>
      </c>
      <c r="T192" s="90">
        <f t="shared" si="66"/>
        <v>0</v>
      </c>
      <c r="U192" s="97">
        <f>IF(ISNA(VLOOKUP($C192,ИД!$A$2:$G$11,7,0)),0,VLOOKUP($C192,ИД!$A$2:$G$11,7,0))</f>
        <v>0</v>
      </c>
      <c r="V192" s="8">
        <f t="shared" si="52"/>
        <v>0</v>
      </c>
      <c r="W192" s="8">
        <f t="shared" si="7"/>
        <v>0</v>
      </c>
      <c r="X192" s="98">
        <f>IF(ISNA(VLOOKUP($C192,ИД!$A$2:$J$11,10,0)),0,VLOOKUP($C192,ИД!$A$2:$J$11,10,0))</f>
        <v>0</v>
      </c>
      <c r="Y192" s="101">
        <f>IF(ISNA(VLOOKUP($C192,ИД!$A$2:$F$11,6,0)),0,VLOOKUP($C192,ИД!$A$2:$F$11,6,0))</f>
        <v>0</v>
      </c>
      <c r="Z192" s="34">
        <f t="shared" si="46"/>
        <v>0</v>
      </c>
      <c r="AA192" s="34">
        <f t="shared" si="8"/>
        <v>0</v>
      </c>
      <c r="AB192" s="102">
        <f>IF(ISNA(VLOOKUP($C192,ИД!$A$2:$E$11,5,0)),0,VLOOKUP($C192,ИД!$A$2:$E$11,5,0))</f>
        <v>0</v>
      </c>
      <c r="AC192" s="6"/>
      <c r="AD192" s="15"/>
      <c r="AE192" s="12"/>
      <c r="AF192" s="12"/>
      <c r="AG192" s="2"/>
    </row>
    <row r="193" spans="1:33" s="5" customFormat="1" ht="15" hidden="1" customHeight="1" outlineLevel="1" x14ac:dyDescent="0.25">
      <c r="A193" s="110"/>
      <c r="B193" s="13"/>
      <c r="C193" s="13"/>
      <c r="D193" s="64">
        <f>IF(ISNA(VLOOKUP($C193,ИД!$A$2:$D$11,2,0)),0,VLOOKUP($C193,ИД!$A$2:$D$11,2,0))</f>
        <v>0</v>
      </c>
      <c r="E193" s="64">
        <f>IF(ISNA(VLOOKUP($C193,ИД!$A$2:$D$11,2,0)),0,VLOOKUP($C193,ИД!$A$2:$D$11,3,0))</f>
        <v>0</v>
      </c>
      <c r="F193" s="64">
        <f>IF(ISNA(VLOOKUP($C193,ИД!$A$2:$D$11,2,0)),0,VLOOKUP($C193,ИД!$A$2:$D$11,4,0))</f>
        <v>0</v>
      </c>
      <c r="G193" s="11">
        <v>20</v>
      </c>
      <c r="H193" s="73"/>
      <c r="I193" s="73"/>
      <c r="J193" s="73"/>
      <c r="K193" s="14"/>
      <c r="L193" s="71">
        <f t="shared" si="44"/>
        <v>0</v>
      </c>
      <c r="M193" s="108">
        <f t="shared" si="65"/>
        <v>0</v>
      </c>
      <c r="N193" s="89">
        <f t="shared" si="45"/>
        <v>0</v>
      </c>
      <c r="O193" s="65">
        <f>IF(ISNA(VLOOKUP($C193,ИД!$A$2:$I$11,8,0)),0,VLOOKUP($C193,ИД!$A$2:$I$11,8,0))</f>
        <v>0</v>
      </c>
      <c r="P193" s="66">
        <f>IF(ISNA(VLOOKUP($C193,ИД!$A$2:$I$11,9,0)),0,VLOOKUP($C193,ИД!$A$2:$I$11,9,0))</f>
        <v>0</v>
      </c>
      <c r="Q193" s="66">
        <f t="shared" si="49"/>
        <v>0</v>
      </c>
      <c r="R193" s="72">
        <f t="shared" si="50"/>
        <v>0</v>
      </c>
      <c r="S193" s="72">
        <f t="shared" si="51"/>
        <v>0</v>
      </c>
      <c r="T193" s="90">
        <f t="shared" si="66"/>
        <v>0</v>
      </c>
      <c r="U193" s="97">
        <f>IF(ISNA(VLOOKUP($C193,ИД!$A$2:$G$11,7,0)),0,VLOOKUP($C193,ИД!$A$2:$G$11,7,0))</f>
        <v>0</v>
      </c>
      <c r="V193" s="8">
        <f t="shared" si="52"/>
        <v>0</v>
      </c>
      <c r="W193" s="8">
        <f t="shared" si="7"/>
        <v>0</v>
      </c>
      <c r="X193" s="98">
        <f>IF(ISNA(VLOOKUP($C193,ИД!$A$2:$J$11,10,0)),0,VLOOKUP($C193,ИД!$A$2:$J$11,10,0))</f>
        <v>0</v>
      </c>
      <c r="Y193" s="101">
        <f>IF(ISNA(VLOOKUP($C193,ИД!$A$2:$F$11,6,0)),0,VLOOKUP($C193,ИД!$A$2:$F$11,6,0))</f>
        <v>0</v>
      </c>
      <c r="Z193" s="34">
        <f t="shared" si="46"/>
        <v>0</v>
      </c>
      <c r="AA193" s="34">
        <f t="shared" si="8"/>
        <v>0</v>
      </c>
      <c r="AB193" s="102">
        <f>IF(ISNA(VLOOKUP($C193,ИД!$A$2:$E$11,5,0)),0,VLOOKUP($C193,ИД!$A$2:$E$11,5,0))</f>
        <v>0</v>
      </c>
      <c r="AC193" s="6"/>
      <c r="AD193" s="15"/>
      <c r="AE193" s="12"/>
      <c r="AF193" s="12"/>
      <c r="AG193" s="2"/>
    </row>
    <row r="194" spans="1:33" s="5" customFormat="1" ht="15" hidden="1" customHeight="1" outlineLevel="1" x14ac:dyDescent="0.25">
      <c r="A194" s="110"/>
      <c r="B194" s="13"/>
      <c r="C194" s="13"/>
      <c r="D194" s="64">
        <f>IF(ISNA(VLOOKUP($C194,ИД!$A$2:$D$11,2,0)),0,VLOOKUP($C194,ИД!$A$2:$D$11,2,0))</f>
        <v>0</v>
      </c>
      <c r="E194" s="64">
        <f>IF(ISNA(VLOOKUP($C194,ИД!$A$2:$D$11,2,0)),0,VLOOKUP($C194,ИД!$A$2:$D$11,3,0))</f>
        <v>0</v>
      </c>
      <c r="F194" s="64">
        <f>IF(ISNA(VLOOKUP($C194,ИД!$A$2:$D$11,2,0)),0,VLOOKUP($C194,ИД!$A$2:$D$11,4,0))</f>
        <v>0</v>
      </c>
      <c r="G194" s="11">
        <v>21</v>
      </c>
      <c r="H194" s="73"/>
      <c r="I194" s="73"/>
      <c r="J194" s="73"/>
      <c r="K194" s="14"/>
      <c r="L194" s="71">
        <f t="shared" si="44"/>
        <v>0</v>
      </c>
      <c r="M194" s="108">
        <f t="shared" si="65"/>
        <v>0</v>
      </c>
      <c r="N194" s="89">
        <f t="shared" si="45"/>
        <v>0</v>
      </c>
      <c r="O194" s="65">
        <f>IF(ISNA(VLOOKUP($C194,ИД!$A$2:$I$11,8,0)),0,VLOOKUP($C194,ИД!$A$2:$I$11,8,0))</f>
        <v>0</v>
      </c>
      <c r="P194" s="66">
        <f>IF(ISNA(VLOOKUP($C194,ИД!$A$2:$I$11,9,0)),0,VLOOKUP($C194,ИД!$A$2:$I$11,9,0))</f>
        <v>0</v>
      </c>
      <c r="Q194" s="66">
        <f t="shared" si="49"/>
        <v>0</v>
      </c>
      <c r="R194" s="72">
        <f t="shared" si="50"/>
        <v>0</v>
      </c>
      <c r="S194" s="72">
        <f t="shared" si="51"/>
        <v>0</v>
      </c>
      <c r="T194" s="90">
        <f t="shared" si="66"/>
        <v>0</v>
      </c>
      <c r="U194" s="97">
        <f>IF(ISNA(VLOOKUP($C194,ИД!$A$2:$G$11,7,0)),0,VLOOKUP($C194,ИД!$A$2:$G$11,7,0))</f>
        <v>0</v>
      </c>
      <c r="V194" s="8">
        <f t="shared" si="52"/>
        <v>0</v>
      </c>
      <c r="W194" s="8">
        <f t="shared" si="7"/>
        <v>0</v>
      </c>
      <c r="X194" s="98">
        <f>IF(ISNA(VLOOKUP($C194,ИД!$A$2:$J$11,10,0)),0,VLOOKUP($C194,ИД!$A$2:$J$11,10,0))</f>
        <v>0</v>
      </c>
      <c r="Y194" s="101">
        <f>IF(ISNA(VLOOKUP($C194,ИД!$A$2:$F$11,6,0)),0,VLOOKUP($C194,ИД!$A$2:$F$11,6,0))</f>
        <v>0</v>
      </c>
      <c r="Z194" s="34">
        <f t="shared" si="46"/>
        <v>0</v>
      </c>
      <c r="AA194" s="34">
        <f t="shared" si="8"/>
        <v>0</v>
      </c>
      <c r="AB194" s="102">
        <f>IF(ISNA(VLOOKUP($C194,ИД!$A$2:$E$11,5,0)),0,VLOOKUP($C194,ИД!$A$2:$E$11,5,0))</f>
        <v>0</v>
      </c>
      <c r="AC194" s="6"/>
      <c r="AD194" s="15"/>
      <c r="AE194" s="12"/>
      <c r="AF194" s="12"/>
      <c r="AG194" s="2"/>
    </row>
    <row r="195" spans="1:33" s="5" customFormat="1" ht="15" hidden="1" customHeight="1" outlineLevel="1" x14ac:dyDescent="0.25">
      <c r="A195" s="110"/>
      <c r="B195" s="13"/>
      <c r="C195" s="13"/>
      <c r="D195" s="64">
        <f>IF(ISNA(VLOOKUP($C195,ИД!$A$2:$D$11,2,0)),0,VLOOKUP($C195,ИД!$A$2:$D$11,2,0))</f>
        <v>0</v>
      </c>
      <c r="E195" s="64">
        <f>IF(ISNA(VLOOKUP($C195,ИД!$A$2:$D$11,2,0)),0,VLOOKUP($C195,ИД!$A$2:$D$11,3,0))</f>
        <v>0</v>
      </c>
      <c r="F195" s="64">
        <f>IF(ISNA(VLOOKUP($C195,ИД!$A$2:$D$11,2,0)),0,VLOOKUP($C195,ИД!$A$2:$D$11,4,0))</f>
        <v>0</v>
      </c>
      <c r="G195" s="11">
        <v>19</v>
      </c>
      <c r="H195" s="73"/>
      <c r="I195" s="73"/>
      <c r="J195" s="73"/>
      <c r="K195" s="14"/>
      <c r="L195" s="71">
        <f t="shared" si="44"/>
        <v>0</v>
      </c>
      <c r="M195" s="108">
        <f t="shared" si="65"/>
        <v>0</v>
      </c>
      <c r="N195" s="89">
        <f t="shared" si="45"/>
        <v>0</v>
      </c>
      <c r="O195" s="65">
        <f>IF(ISNA(VLOOKUP($C195,ИД!$A$2:$I$11,8,0)),0,VLOOKUP($C195,ИД!$A$2:$I$11,8,0))</f>
        <v>0</v>
      </c>
      <c r="P195" s="66">
        <f>IF(ISNA(VLOOKUP($C195,ИД!$A$2:$I$11,9,0)),0,VLOOKUP($C195,ИД!$A$2:$I$11,9,0))</f>
        <v>0</v>
      </c>
      <c r="Q195" s="66">
        <f t="shared" si="49"/>
        <v>0</v>
      </c>
      <c r="R195" s="72">
        <f t="shared" si="50"/>
        <v>0</v>
      </c>
      <c r="S195" s="72">
        <f t="shared" si="51"/>
        <v>0</v>
      </c>
      <c r="T195" s="90">
        <f t="shared" si="66"/>
        <v>0</v>
      </c>
      <c r="U195" s="97">
        <f>IF(ISNA(VLOOKUP($C195,ИД!$A$2:$G$11,7,0)),0,VLOOKUP($C195,ИД!$A$2:$G$11,7,0))</f>
        <v>0</v>
      </c>
      <c r="V195" s="8">
        <f t="shared" si="52"/>
        <v>0</v>
      </c>
      <c r="W195" s="8">
        <f t="shared" si="7"/>
        <v>0</v>
      </c>
      <c r="X195" s="98">
        <f>IF(ISNA(VLOOKUP($C195,ИД!$A$2:$J$11,10,0)),0,VLOOKUP($C195,ИД!$A$2:$J$11,10,0))</f>
        <v>0</v>
      </c>
      <c r="Y195" s="101">
        <f>IF(ISNA(VLOOKUP($C195,ИД!$A$2:$F$11,6,0)),0,VLOOKUP($C195,ИД!$A$2:$F$11,6,0))</f>
        <v>0</v>
      </c>
      <c r="Z195" s="34">
        <f t="shared" si="46"/>
        <v>0</v>
      </c>
      <c r="AA195" s="34">
        <f t="shared" si="8"/>
        <v>0</v>
      </c>
      <c r="AB195" s="102">
        <f>IF(ISNA(VLOOKUP($C195,ИД!$A$2:$E$11,5,0)),0,VLOOKUP($C195,ИД!$A$2:$E$11,5,0))</f>
        <v>0</v>
      </c>
      <c r="AC195" s="6"/>
      <c r="AD195" s="15"/>
      <c r="AE195" s="12"/>
      <c r="AF195" s="12"/>
      <c r="AG195" s="2"/>
    </row>
    <row r="196" spans="1:33" s="5" customFormat="1" ht="15" hidden="1" customHeight="1" outlineLevel="1" x14ac:dyDescent="0.25">
      <c r="A196" s="110"/>
      <c r="B196" s="13"/>
      <c r="C196" s="13"/>
      <c r="D196" s="64">
        <f>IF(ISNA(VLOOKUP($C196,ИД!$A$2:$D$11,2,0)),0,VLOOKUP($C196,ИД!$A$2:$D$11,2,0))</f>
        <v>0</v>
      </c>
      <c r="E196" s="64">
        <f>IF(ISNA(VLOOKUP($C196,ИД!$A$2:$D$11,2,0)),0,VLOOKUP($C196,ИД!$A$2:$D$11,3,0))</f>
        <v>0</v>
      </c>
      <c r="F196" s="64">
        <f>IF(ISNA(VLOOKUP($C196,ИД!$A$2:$D$11,2,0)),0,VLOOKUP($C196,ИД!$A$2:$D$11,4,0))</f>
        <v>0</v>
      </c>
      <c r="G196" s="11">
        <v>20</v>
      </c>
      <c r="H196" s="73"/>
      <c r="I196" s="73"/>
      <c r="J196" s="73"/>
      <c r="K196" s="14"/>
      <c r="L196" s="71">
        <f t="shared" si="44"/>
        <v>0</v>
      </c>
      <c r="M196" s="108">
        <f t="shared" si="65"/>
        <v>0</v>
      </c>
      <c r="N196" s="89">
        <f t="shared" si="45"/>
        <v>0</v>
      </c>
      <c r="O196" s="65">
        <f>IF(ISNA(VLOOKUP($C196,ИД!$A$2:$I$11,8,0)),0,VLOOKUP($C196,ИД!$A$2:$I$11,8,0))</f>
        <v>0</v>
      </c>
      <c r="P196" s="66">
        <f>IF(ISNA(VLOOKUP($C196,ИД!$A$2:$I$11,9,0)),0,VLOOKUP($C196,ИД!$A$2:$I$11,9,0))</f>
        <v>0</v>
      </c>
      <c r="Q196" s="66">
        <f t="shared" si="49"/>
        <v>0</v>
      </c>
      <c r="R196" s="72">
        <f t="shared" si="50"/>
        <v>0</v>
      </c>
      <c r="S196" s="72">
        <f t="shared" si="51"/>
        <v>0</v>
      </c>
      <c r="T196" s="90">
        <f t="shared" si="66"/>
        <v>0</v>
      </c>
      <c r="U196" s="97">
        <f>IF(ISNA(VLOOKUP($C196,ИД!$A$2:$G$11,7,0)),0,VLOOKUP($C196,ИД!$A$2:$G$11,7,0))</f>
        <v>0</v>
      </c>
      <c r="V196" s="8">
        <f t="shared" si="52"/>
        <v>0</v>
      </c>
      <c r="W196" s="8">
        <f t="shared" si="7"/>
        <v>0</v>
      </c>
      <c r="X196" s="98">
        <f>IF(ISNA(VLOOKUP($C196,ИД!$A$2:$J$11,10,0)),0,VLOOKUP($C196,ИД!$A$2:$J$11,10,0))</f>
        <v>0</v>
      </c>
      <c r="Y196" s="101">
        <f>IF(ISNA(VLOOKUP($C196,ИД!$A$2:$F$11,6,0)),0,VLOOKUP($C196,ИД!$A$2:$F$11,6,0))</f>
        <v>0</v>
      </c>
      <c r="Z196" s="34">
        <f t="shared" si="46"/>
        <v>0</v>
      </c>
      <c r="AA196" s="34">
        <f t="shared" si="8"/>
        <v>0</v>
      </c>
      <c r="AB196" s="102">
        <f>IF(ISNA(VLOOKUP($C196,ИД!$A$2:$E$11,5,0)),0,VLOOKUP($C196,ИД!$A$2:$E$11,5,0))</f>
        <v>0</v>
      </c>
      <c r="AC196" s="6"/>
      <c r="AD196" s="15"/>
      <c r="AE196" s="12"/>
      <c r="AF196" s="12"/>
      <c r="AG196" s="2"/>
    </row>
    <row r="197" spans="1:33" s="5" customFormat="1" ht="15" hidden="1" customHeight="1" outlineLevel="1" x14ac:dyDescent="0.25">
      <c r="A197" s="110"/>
      <c r="B197" s="13"/>
      <c r="C197" s="13"/>
      <c r="D197" s="64">
        <f>IF(ISNA(VLOOKUP($C197,ИД!$A$2:$D$11,2,0)),0,VLOOKUP($C197,ИД!$A$2:$D$11,2,0))</f>
        <v>0</v>
      </c>
      <c r="E197" s="64">
        <f>IF(ISNA(VLOOKUP($C197,ИД!$A$2:$D$11,2,0)),0,VLOOKUP($C197,ИД!$A$2:$D$11,3,0))</f>
        <v>0</v>
      </c>
      <c r="F197" s="64">
        <f>IF(ISNA(VLOOKUP($C197,ИД!$A$2:$D$11,2,0)),0,VLOOKUP($C197,ИД!$A$2:$D$11,4,0))</f>
        <v>0</v>
      </c>
      <c r="G197" s="11">
        <v>19</v>
      </c>
      <c r="H197" s="73"/>
      <c r="I197" s="73"/>
      <c r="J197" s="73"/>
      <c r="K197" s="14"/>
      <c r="L197" s="71">
        <f t="shared" ref="L197:L206" si="67">F197*B197*K197/1000*G197</f>
        <v>0</v>
      </c>
      <c r="M197" s="108">
        <f t="shared" si="65"/>
        <v>0</v>
      </c>
      <c r="N197" s="89">
        <f t="shared" ref="N197:N206" si="68">B197</f>
        <v>0</v>
      </c>
      <c r="O197" s="65">
        <f>IF(ISNA(VLOOKUP($C197,ИД!$A$2:$I$11,8,0)),0,VLOOKUP($C197,ИД!$A$2:$I$11,8,0))</f>
        <v>0</v>
      </c>
      <c r="P197" s="66">
        <f>IF(ISNA(VLOOKUP($C197,ИД!$A$2:$I$11,9,0)),0,VLOOKUP($C197,ИД!$A$2:$I$11,9,0))</f>
        <v>0</v>
      </c>
      <c r="Q197" s="66">
        <f t="shared" ref="Q197:Q199" si="69">K197</f>
        <v>0</v>
      </c>
      <c r="R197" s="72">
        <f t="shared" ref="R197:R199" si="70">P197*N197*Q197/1000</f>
        <v>0</v>
      </c>
      <c r="S197" s="72">
        <f t="shared" ref="S197:S199" si="71">L197-R197</f>
        <v>0</v>
      </c>
      <c r="T197" s="90">
        <f t="shared" si="66"/>
        <v>0</v>
      </c>
      <c r="U197" s="97">
        <f>IF(ISNA(VLOOKUP($C197,ИД!$A$2:$G$11,7,0)),0,VLOOKUP($C197,ИД!$A$2:$G$11,7,0))</f>
        <v>0</v>
      </c>
      <c r="V197" s="8">
        <f t="shared" ref="V197:V199" si="72">N197*U197</f>
        <v>0</v>
      </c>
      <c r="W197" s="8">
        <f t="shared" ref="W197:W199" si="73">IF(ISERROR(V197/T197),0,V197/T197)</f>
        <v>0</v>
      </c>
      <c r="X197" s="98">
        <f>IF(ISNA(VLOOKUP($C197,ИД!$A$2:$J$11,10,0)),0,VLOOKUP($C197,ИД!$A$2:$J$11,10,0))</f>
        <v>0</v>
      </c>
      <c r="Y197" s="101">
        <f>IF(ISNA(VLOOKUP($C197,ИД!$A$2:$F$11,6,0)),0,VLOOKUP($C197,ИД!$A$2:$F$11,6,0))</f>
        <v>0</v>
      </c>
      <c r="Z197" s="34">
        <f t="shared" ref="Z197:Z206" si="74">B197*Y197</f>
        <v>0</v>
      </c>
      <c r="AA197" s="34">
        <f t="shared" ref="AA197:AA199" si="75">IF(ISERROR(Z197/T197),0,Z197/T197)</f>
        <v>0</v>
      </c>
      <c r="AB197" s="102">
        <f>IF(ISNA(VLOOKUP($C197,ИД!$A$2:$E$11,5,0)),0,VLOOKUP($C197,ИД!$A$2:$E$11,5,0))</f>
        <v>0</v>
      </c>
      <c r="AC197" s="6"/>
      <c r="AD197" s="15"/>
      <c r="AE197" s="12"/>
      <c r="AF197" s="12"/>
      <c r="AG197" s="2"/>
    </row>
    <row r="198" spans="1:33" s="5" customFormat="1" ht="15" hidden="1" customHeight="1" outlineLevel="1" x14ac:dyDescent="0.25">
      <c r="A198" s="110"/>
      <c r="B198" s="13"/>
      <c r="C198" s="13"/>
      <c r="D198" s="64">
        <f>IF(ISNA(VLOOKUP($C198,ИД!$A$2:$D$11,2,0)),0,VLOOKUP($C198,ИД!$A$2:$D$11,2,0))</f>
        <v>0</v>
      </c>
      <c r="E198" s="64">
        <f>IF(ISNA(VLOOKUP($C198,ИД!$A$2:$D$11,2,0)),0,VLOOKUP($C198,ИД!$A$2:$D$11,3,0))</f>
        <v>0</v>
      </c>
      <c r="F198" s="64">
        <f>IF(ISNA(VLOOKUP($C198,ИД!$A$2:$D$11,2,0)),0,VLOOKUP($C198,ИД!$A$2:$D$11,4,0))</f>
        <v>0</v>
      </c>
      <c r="G198" s="11">
        <v>20</v>
      </c>
      <c r="H198" s="73"/>
      <c r="I198" s="73"/>
      <c r="J198" s="73"/>
      <c r="K198" s="14"/>
      <c r="L198" s="71">
        <f t="shared" si="67"/>
        <v>0</v>
      </c>
      <c r="M198" s="108">
        <f t="shared" si="65"/>
        <v>0</v>
      </c>
      <c r="N198" s="89">
        <f t="shared" si="68"/>
        <v>0</v>
      </c>
      <c r="O198" s="65">
        <f>IF(ISNA(VLOOKUP($C198,ИД!$A$2:$I$11,8,0)),0,VLOOKUP($C198,ИД!$A$2:$I$11,8,0))</f>
        <v>0</v>
      </c>
      <c r="P198" s="66">
        <f>IF(ISNA(VLOOKUP($C198,ИД!$A$2:$I$11,9,0)),0,VLOOKUP($C198,ИД!$A$2:$I$11,9,0))</f>
        <v>0</v>
      </c>
      <c r="Q198" s="66">
        <f t="shared" si="69"/>
        <v>0</v>
      </c>
      <c r="R198" s="72">
        <f t="shared" si="70"/>
        <v>0</v>
      </c>
      <c r="S198" s="72">
        <f t="shared" si="71"/>
        <v>0</v>
      </c>
      <c r="T198" s="90">
        <f t="shared" si="66"/>
        <v>0</v>
      </c>
      <c r="U198" s="97">
        <f>IF(ISNA(VLOOKUP($C198,ИД!$A$2:$G$11,7,0)),0,VLOOKUP($C198,ИД!$A$2:$G$11,7,0))</f>
        <v>0</v>
      </c>
      <c r="V198" s="8">
        <f t="shared" si="72"/>
        <v>0</v>
      </c>
      <c r="W198" s="8">
        <f t="shared" si="73"/>
        <v>0</v>
      </c>
      <c r="X198" s="98">
        <f>IF(ISNA(VLOOKUP($C198,ИД!$A$2:$J$11,10,0)),0,VLOOKUP($C198,ИД!$A$2:$J$11,10,0))</f>
        <v>0</v>
      </c>
      <c r="Y198" s="101">
        <f>IF(ISNA(VLOOKUP($C198,ИД!$A$2:$F$11,6,0)),0,VLOOKUP($C198,ИД!$A$2:$F$11,6,0))</f>
        <v>0</v>
      </c>
      <c r="Z198" s="34">
        <f t="shared" si="74"/>
        <v>0</v>
      </c>
      <c r="AA198" s="34">
        <f t="shared" si="75"/>
        <v>0</v>
      </c>
      <c r="AB198" s="102">
        <f>IF(ISNA(VLOOKUP($C198,ИД!$A$2:$E$11,5,0)),0,VLOOKUP($C198,ИД!$A$2:$E$11,5,0))</f>
        <v>0</v>
      </c>
      <c r="AC198" s="6"/>
      <c r="AD198" s="15"/>
      <c r="AE198" s="12"/>
      <c r="AF198" s="12"/>
      <c r="AG198" s="2"/>
    </row>
    <row r="199" spans="1:33" s="5" customFormat="1" ht="15" hidden="1" customHeight="1" outlineLevel="1" x14ac:dyDescent="0.25">
      <c r="A199" s="110"/>
      <c r="B199" s="13"/>
      <c r="C199" s="13"/>
      <c r="D199" s="64">
        <f>IF(ISNA(VLOOKUP($C199,ИД!$A$2:$D$11,2,0)),0,VLOOKUP($C199,ИД!$A$2:$D$11,2,0))</f>
        <v>0</v>
      </c>
      <c r="E199" s="64">
        <f>IF(ISNA(VLOOKUP($C199,ИД!$A$2:$D$11,2,0)),0,VLOOKUP($C199,ИД!$A$2:$D$11,3,0))</f>
        <v>0</v>
      </c>
      <c r="F199" s="64">
        <f>IF(ISNA(VLOOKUP($C199,ИД!$A$2:$D$11,2,0)),0,VLOOKUP($C199,ИД!$A$2:$D$11,4,0))</f>
        <v>0</v>
      </c>
      <c r="G199" s="11">
        <v>21</v>
      </c>
      <c r="H199" s="73"/>
      <c r="I199" s="73"/>
      <c r="J199" s="73"/>
      <c r="K199" s="14"/>
      <c r="L199" s="71">
        <f t="shared" si="67"/>
        <v>0</v>
      </c>
      <c r="M199" s="108">
        <f t="shared" si="65"/>
        <v>0</v>
      </c>
      <c r="N199" s="89">
        <f t="shared" si="68"/>
        <v>0</v>
      </c>
      <c r="O199" s="65">
        <f>IF(ISNA(VLOOKUP($C199,ИД!$A$2:$I$11,8,0)),0,VLOOKUP($C199,ИД!$A$2:$I$11,8,0))</f>
        <v>0</v>
      </c>
      <c r="P199" s="66">
        <f>IF(ISNA(VLOOKUP($C199,ИД!$A$2:$I$11,9,0)),0,VLOOKUP($C199,ИД!$A$2:$I$11,9,0))</f>
        <v>0</v>
      </c>
      <c r="Q199" s="66">
        <f t="shared" si="69"/>
        <v>0</v>
      </c>
      <c r="R199" s="72">
        <f t="shared" si="70"/>
        <v>0</v>
      </c>
      <c r="S199" s="72">
        <f t="shared" si="71"/>
        <v>0</v>
      </c>
      <c r="T199" s="90">
        <f t="shared" si="66"/>
        <v>0</v>
      </c>
      <c r="U199" s="97">
        <f>IF(ISNA(VLOOKUP($C199,ИД!$A$2:$G$11,7,0)),0,VLOOKUP($C199,ИД!$A$2:$G$11,7,0))</f>
        <v>0</v>
      </c>
      <c r="V199" s="8">
        <f t="shared" si="72"/>
        <v>0</v>
      </c>
      <c r="W199" s="8">
        <f t="shared" si="73"/>
        <v>0</v>
      </c>
      <c r="X199" s="98">
        <f>IF(ISNA(VLOOKUP($C199,ИД!$A$2:$J$11,10,0)),0,VLOOKUP($C199,ИД!$A$2:$J$11,10,0))</f>
        <v>0</v>
      </c>
      <c r="Y199" s="101">
        <f>IF(ISNA(VLOOKUP($C199,ИД!$A$2:$F$11,6,0)),0,VLOOKUP($C199,ИД!$A$2:$F$11,6,0))</f>
        <v>0</v>
      </c>
      <c r="Z199" s="34">
        <f t="shared" si="74"/>
        <v>0</v>
      </c>
      <c r="AA199" s="34">
        <f t="shared" si="75"/>
        <v>0</v>
      </c>
      <c r="AB199" s="102">
        <f>IF(ISNA(VLOOKUP($C199,ИД!$A$2:$E$11,5,0)),0,VLOOKUP($C199,ИД!$A$2:$E$11,5,0))</f>
        <v>0</v>
      </c>
      <c r="AC199" s="6"/>
      <c r="AD199" s="15"/>
      <c r="AE199" s="12"/>
      <c r="AF199" s="12"/>
      <c r="AG199" s="2"/>
    </row>
    <row r="200" spans="1:33" s="5" customFormat="1" ht="15" hidden="1" customHeight="1" outlineLevel="1" x14ac:dyDescent="0.25">
      <c r="A200" s="110"/>
      <c r="B200" s="13"/>
      <c r="C200" s="13"/>
      <c r="D200" s="64">
        <f>IF(ISNA(VLOOKUP($C200,ИД!$A$2:$D$11,2,0)),0,VLOOKUP($C200,ИД!$A$2:$D$11,2,0))</f>
        <v>0</v>
      </c>
      <c r="E200" s="64">
        <f>IF(ISNA(VLOOKUP($C200,ИД!$A$2:$D$11,2,0)),0,VLOOKUP($C200,ИД!$A$2:$D$11,3,0))</f>
        <v>0</v>
      </c>
      <c r="F200" s="64">
        <f>IF(ISNA(VLOOKUP($C200,ИД!$A$2:$D$11,2,0)),0,VLOOKUP($C200,ИД!$A$2:$D$11,4,0))</f>
        <v>0</v>
      </c>
      <c r="G200" s="11">
        <v>19</v>
      </c>
      <c r="H200" s="73"/>
      <c r="I200" s="73"/>
      <c r="J200" s="73"/>
      <c r="K200" s="14"/>
      <c r="L200" s="71">
        <f t="shared" si="67"/>
        <v>0</v>
      </c>
      <c r="M200" s="108">
        <f t="shared" si="65"/>
        <v>0</v>
      </c>
      <c r="N200" s="89">
        <f t="shared" si="68"/>
        <v>0</v>
      </c>
      <c r="O200" s="65">
        <f>IF(ISNA(VLOOKUP($C200,ИД!$A$2:$I$11,8,0)),0,VLOOKUP($C200,ИД!$A$2:$I$11,8,0))</f>
        <v>0</v>
      </c>
      <c r="P200" s="66">
        <f>IF(ISNA(VLOOKUP($C200,ИД!$A$2:$I$11,9,0)),0,VLOOKUP($C200,ИД!$A$2:$I$11,9,0))</f>
        <v>0</v>
      </c>
      <c r="Q200" s="66">
        <f t="shared" ref="Q200:Q202" si="76">K200</f>
        <v>0</v>
      </c>
      <c r="R200" s="72">
        <f t="shared" ref="R200:R202" si="77">P200*N200*Q200/1000</f>
        <v>0</v>
      </c>
      <c r="S200" s="72">
        <f t="shared" ref="S200:S202" si="78">L200-R200</f>
        <v>0</v>
      </c>
      <c r="T200" s="90">
        <f t="shared" si="66"/>
        <v>0</v>
      </c>
      <c r="U200" s="97">
        <f>IF(ISNA(VLOOKUP($C200,ИД!$A$2:$G$11,7,0)),0,VLOOKUP($C200,ИД!$A$2:$G$11,7,0))</f>
        <v>0</v>
      </c>
      <c r="V200" s="8">
        <f t="shared" ref="V200:V202" si="79">N200*U200</f>
        <v>0</v>
      </c>
      <c r="W200" s="8">
        <f t="shared" ref="W200:W202" si="80">IF(ISERROR(V200/T200),0,V200/T200)</f>
        <v>0</v>
      </c>
      <c r="X200" s="98">
        <f>IF(ISNA(VLOOKUP($C200,ИД!$A$2:$J$11,10,0)),0,VLOOKUP($C200,ИД!$A$2:$J$11,10,0))</f>
        <v>0</v>
      </c>
      <c r="Y200" s="101">
        <f>IF(ISNA(VLOOKUP($C200,ИД!$A$2:$F$11,6,0)),0,VLOOKUP($C200,ИД!$A$2:$F$11,6,0))</f>
        <v>0</v>
      </c>
      <c r="Z200" s="34">
        <f t="shared" si="74"/>
        <v>0</v>
      </c>
      <c r="AA200" s="34">
        <f t="shared" ref="AA200:AA202" si="81">IF(ISERROR(Z200/T200),0,Z200/T200)</f>
        <v>0</v>
      </c>
      <c r="AB200" s="102">
        <f>IF(ISNA(VLOOKUP($C200,ИД!$A$2:$E$11,5,0)),0,VLOOKUP($C200,ИД!$A$2:$E$11,5,0))</f>
        <v>0</v>
      </c>
      <c r="AC200" s="6"/>
      <c r="AD200" s="15"/>
      <c r="AE200" s="12"/>
      <c r="AF200" s="12"/>
      <c r="AG200" s="2"/>
    </row>
    <row r="201" spans="1:33" s="5" customFormat="1" ht="15" hidden="1" customHeight="1" outlineLevel="1" x14ac:dyDescent="0.25">
      <c r="A201" s="110"/>
      <c r="B201" s="13"/>
      <c r="C201" s="13"/>
      <c r="D201" s="64">
        <f>IF(ISNA(VLOOKUP($C201,ИД!$A$2:$D$11,2,0)),0,VLOOKUP($C201,ИД!$A$2:$D$11,2,0))</f>
        <v>0</v>
      </c>
      <c r="E201" s="64">
        <f>IF(ISNA(VLOOKUP($C201,ИД!$A$2:$D$11,2,0)),0,VLOOKUP($C201,ИД!$A$2:$D$11,3,0))</f>
        <v>0</v>
      </c>
      <c r="F201" s="64">
        <f>IF(ISNA(VLOOKUP($C201,ИД!$A$2:$D$11,2,0)),0,VLOOKUP($C201,ИД!$A$2:$D$11,4,0))</f>
        <v>0</v>
      </c>
      <c r="G201" s="11">
        <v>20</v>
      </c>
      <c r="H201" s="73"/>
      <c r="I201" s="73"/>
      <c r="J201" s="73"/>
      <c r="K201" s="14"/>
      <c r="L201" s="71">
        <f t="shared" si="67"/>
        <v>0</v>
      </c>
      <c r="M201" s="108">
        <f t="shared" si="65"/>
        <v>0</v>
      </c>
      <c r="N201" s="89">
        <f t="shared" si="68"/>
        <v>0</v>
      </c>
      <c r="O201" s="65">
        <f>IF(ISNA(VLOOKUP($C201,ИД!$A$2:$I$11,8,0)),0,VLOOKUP($C201,ИД!$A$2:$I$11,8,0))</f>
        <v>0</v>
      </c>
      <c r="P201" s="66">
        <f>IF(ISNA(VLOOKUP($C201,ИД!$A$2:$I$11,9,0)),0,VLOOKUP($C201,ИД!$A$2:$I$11,9,0))</f>
        <v>0</v>
      </c>
      <c r="Q201" s="66">
        <f t="shared" si="76"/>
        <v>0</v>
      </c>
      <c r="R201" s="72">
        <f t="shared" si="77"/>
        <v>0</v>
      </c>
      <c r="S201" s="72">
        <f t="shared" si="78"/>
        <v>0</v>
      </c>
      <c r="T201" s="90">
        <f t="shared" si="66"/>
        <v>0</v>
      </c>
      <c r="U201" s="97">
        <f>IF(ISNA(VLOOKUP($C201,ИД!$A$2:$G$11,7,0)),0,VLOOKUP($C201,ИД!$A$2:$G$11,7,0))</f>
        <v>0</v>
      </c>
      <c r="V201" s="8">
        <f t="shared" si="79"/>
        <v>0</v>
      </c>
      <c r="W201" s="8">
        <f t="shared" si="80"/>
        <v>0</v>
      </c>
      <c r="X201" s="98">
        <f>IF(ISNA(VLOOKUP($C201,ИД!$A$2:$J$11,10,0)),0,VLOOKUP($C201,ИД!$A$2:$J$11,10,0))</f>
        <v>0</v>
      </c>
      <c r="Y201" s="101">
        <f>IF(ISNA(VLOOKUP($C201,ИД!$A$2:$F$11,6,0)),0,VLOOKUP($C201,ИД!$A$2:$F$11,6,0))</f>
        <v>0</v>
      </c>
      <c r="Z201" s="34">
        <f t="shared" si="74"/>
        <v>0</v>
      </c>
      <c r="AA201" s="34">
        <f t="shared" si="81"/>
        <v>0</v>
      </c>
      <c r="AB201" s="102">
        <f>IF(ISNA(VLOOKUP($C201,ИД!$A$2:$E$11,5,0)),0,VLOOKUP($C201,ИД!$A$2:$E$11,5,0))</f>
        <v>0</v>
      </c>
      <c r="AC201" s="6"/>
      <c r="AD201" s="15"/>
      <c r="AE201" s="12"/>
      <c r="AF201" s="12"/>
      <c r="AG201" s="2"/>
    </row>
    <row r="202" spans="1:33" s="5" customFormat="1" ht="15" hidden="1" customHeight="1" outlineLevel="1" x14ac:dyDescent="0.25">
      <c r="A202" s="110"/>
      <c r="B202" s="13"/>
      <c r="C202" s="13"/>
      <c r="D202" s="64">
        <f>IF(ISNA(VLOOKUP($C202,ИД!$A$2:$D$11,2,0)),0,VLOOKUP($C202,ИД!$A$2:$D$11,2,0))</f>
        <v>0</v>
      </c>
      <c r="E202" s="64">
        <f>IF(ISNA(VLOOKUP($C202,ИД!$A$2:$D$11,2,0)),0,VLOOKUP($C202,ИД!$A$2:$D$11,3,0))</f>
        <v>0</v>
      </c>
      <c r="F202" s="64">
        <f>IF(ISNA(VLOOKUP($C202,ИД!$A$2:$D$11,2,0)),0,VLOOKUP($C202,ИД!$A$2:$D$11,4,0))</f>
        <v>0</v>
      </c>
      <c r="G202" s="11">
        <v>21</v>
      </c>
      <c r="H202" s="73"/>
      <c r="I202" s="73"/>
      <c r="J202" s="73"/>
      <c r="K202" s="14"/>
      <c r="L202" s="71">
        <f t="shared" si="67"/>
        <v>0</v>
      </c>
      <c r="M202" s="108">
        <f t="shared" si="65"/>
        <v>0</v>
      </c>
      <c r="N202" s="89">
        <f t="shared" si="68"/>
        <v>0</v>
      </c>
      <c r="O202" s="65">
        <f>IF(ISNA(VLOOKUP($C202,ИД!$A$2:$I$11,8,0)),0,VLOOKUP($C202,ИД!$A$2:$I$11,8,0))</f>
        <v>0</v>
      </c>
      <c r="P202" s="66">
        <f>IF(ISNA(VLOOKUP($C202,ИД!$A$2:$I$11,9,0)),0,VLOOKUP($C202,ИД!$A$2:$I$11,9,0))</f>
        <v>0</v>
      </c>
      <c r="Q202" s="66">
        <f t="shared" si="76"/>
        <v>0</v>
      </c>
      <c r="R202" s="72">
        <f t="shared" si="77"/>
        <v>0</v>
      </c>
      <c r="S202" s="72">
        <f t="shared" si="78"/>
        <v>0</v>
      </c>
      <c r="T202" s="90">
        <f t="shared" si="66"/>
        <v>0</v>
      </c>
      <c r="U202" s="97">
        <f>IF(ISNA(VLOOKUP($C202,ИД!$A$2:$G$11,7,0)),0,VLOOKUP($C202,ИД!$A$2:$G$11,7,0))</f>
        <v>0</v>
      </c>
      <c r="V202" s="8">
        <f t="shared" si="79"/>
        <v>0</v>
      </c>
      <c r="W202" s="8">
        <f t="shared" si="80"/>
        <v>0</v>
      </c>
      <c r="X202" s="98">
        <f>IF(ISNA(VLOOKUP($C202,ИД!$A$2:$J$11,10,0)),0,VLOOKUP($C202,ИД!$A$2:$J$11,10,0))</f>
        <v>0</v>
      </c>
      <c r="Y202" s="101">
        <f>IF(ISNA(VLOOKUP($C202,ИД!$A$2:$F$11,6,0)),0,VLOOKUP($C202,ИД!$A$2:$F$11,6,0))</f>
        <v>0</v>
      </c>
      <c r="Z202" s="34">
        <f t="shared" si="74"/>
        <v>0</v>
      </c>
      <c r="AA202" s="34">
        <f t="shared" si="81"/>
        <v>0</v>
      </c>
      <c r="AB202" s="102">
        <f>IF(ISNA(VLOOKUP($C202,ИД!$A$2:$E$11,5,0)),0,VLOOKUP($C202,ИД!$A$2:$E$11,5,0))</f>
        <v>0</v>
      </c>
      <c r="AC202" s="6"/>
      <c r="AD202" s="15"/>
      <c r="AE202" s="12"/>
      <c r="AF202" s="12"/>
      <c r="AG202" s="2"/>
    </row>
    <row r="203" spans="1:33" s="5" customFormat="1" ht="15" hidden="1" customHeight="1" outlineLevel="1" x14ac:dyDescent="0.25">
      <c r="A203" s="110"/>
      <c r="B203" s="13"/>
      <c r="C203" s="13"/>
      <c r="D203" s="64">
        <f>IF(ISNA(VLOOKUP($C203,ИД!$A$2:$D$11,2,0)),0,VLOOKUP($C203,ИД!$A$2:$D$11,2,0))</f>
        <v>0</v>
      </c>
      <c r="E203" s="64">
        <f>IF(ISNA(VLOOKUP($C203,ИД!$A$2:$D$11,2,0)),0,VLOOKUP($C203,ИД!$A$2:$D$11,3,0))</f>
        <v>0</v>
      </c>
      <c r="F203" s="64">
        <f>IF(ISNA(VLOOKUP($C203,ИД!$A$2:$D$11,2,0)),0,VLOOKUP($C203,ИД!$A$2:$D$11,4,0))</f>
        <v>0</v>
      </c>
      <c r="G203" s="11">
        <v>19</v>
      </c>
      <c r="H203" s="73"/>
      <c r="I203" s="73"/>
      <c r="J203" s="73"/>
      <c r="K203" s="14"/>
      <c r="L203" s="71">
        <f t="shared" si="67"/>
        <v>0</v>
      </c>
      <c r="M203" s="108">
        <f t="shared" si="65"/>
        <v>0</v>
      </c>
      <c r="N203" s="89">
        <f t="shared" si="68"/>
        <v>0</v>
      </c>
      <c r="O203" s="65">
        <f>IF(ISNA(VLOOKUP($C203,ИД!$A$2:$I$11,8,0)),0,VLOOKUP($C203,ИД!$A$2:$I$11,8,0))</f>
        <v>0</v>
      </c>
      <c r="P203" s="66">
        <f>IF(ISNA(VLOOKUP($C203,ИД!$A$2:$I$11,9,0)),0,VLOOKUP($C203,ИД!$A$2:$I$11,9,0))</f>
        <v>0</v>
      </c>
      <c r="Q203" s="66">
        <f t="shared" si="49"/>
        <v>0</v>
      </c>
      <c r="R203" s="72">
        <f t="shared" si="50"/>
        <v>0</v>
      </c>
      <c r="S203" s="72">
        <f t="shared" si="51"/>
        <v>0</v>
      </c>
      <c r="T203" s="90">
        <f t="shared" si="66"/>
        <v>0</v>
      </c>
      <c r="U203" s="97">
        <f>IF(ISNA(VLOOKUP($C203,ИД!$A$2:$G$11,7,0)),0,VLOOKUP($C203,ИД!$A$2:$G$11,7,0))</f>
        <v>0</v>
      </c>
      <c r="V203" s="8">
        <f t="shared" si="52"/>
        <v>0</v>
      </c>
      <c r="W203" s="8">
        <f t="shared" si="7"/>
        <v>0</v>
      </c>
      <c r="X203" s="98">
        <f>IF(ISNA(VLOOKUP($C203,ИД!$A$2:$J$11,10,0)),0,VLOOKUP($C203,ИД!$A$2:$J$11,10,0))</f>
        <v>0</v>
      </c>
      <c r="Y203" s="101">
        <f>IF(ISNA(VLOOKUP($C203,ИД!$A$2:$F$11,6,0)),0,VLOOKUP($C203,ИД!$A$2:$F$11,6,0))</f>
        <v>0</v>
      </c>
      <c r="Z203" s="34">
        <f t="shared" si="74"/>
        <v>0</v>
      </c>
      <c r="AA203" s="34">
        <f t="shared" si="8"/>
        <v>0</v>
      </c>
      <c r="AB203" s="102">
        <f>IF(ISNA(VLOOKUP($C203,ИД!$A$2:$E$11,5,0)),0,VLOOKUP($C203,ИД!$A$2:$E$11,5,0))</f>
        <v>0</v>
      </c>
      <c r="AC203" s="6"/>
      <c r="AD203" s="15"/>
      <c r="AE203" s="12"/>
      <c r="AF203" s="12"/>
      <c r="AG203" s="2"/>
    </row>
    <row r="204" spans="1:33" s="5" customFormat="1" ht="15" hidden="1" customHeight="1" outlineLevel="1" x14ac:dyDescent="0.25">
      <c r="A204" s="110"/>
      <c r="B204" s="13"/>
      <c r="C204" s="13"/>
      <c r="D204" s="64">
        <f>IF(ISNA(VLOOKUP($C204,ИД!$A$2:$D$11,2,0)),0,VLOOKUP($C204,ИД!$A$2:$D$11,2,0))</f>
        <v>0</v>
      </c>
      <c r="E204" s="64">
        <f>IF(ISNA(VLOOKUP($C204,ИД!$A$2:$D$11,2,0)),0,VLOOKUP($C204,ИД!$A$2:$D$11,3,0))</f>
        <v>0</v>
      </c>
      <c r="F204" s="64">
        <f>IF(ISNA(VLOOKUP($C204,ИД!$A$2:$D$11,2,0)),0,VLOOKUP($C204,ИД!$A$2:$D$11,4,0))</f>
        <v>0</v>
      </c>
      <c r="G204" s="11">
        <v>20</v>
      </c>
      <c r="H204" s="73"/>
      <c r="I204" s="73"/>
      <c r="J204" s="73"/>
      <c r="K204" s="14"/>
      <c r="L204" s="71">
        <f t="shared" si="67"/>
        <v>0</v>
      </c>
      <c r="M204" s="108">
        <f t="shared" si="65"/>
        <v>0</v>
      </c>
      <c r="N204" s="89">
        <f t="shared" si="68"/>
        <v>0</v>
      </c>
      <c r="O204" s="65">
        <f>IF(ISNA(VLOOKUP($C204,ИД!$A$2:$I$11,8,0)),0,VLOOKUP($C204,ИД!$A$2:$I$11,8,0))</f>
        <v>0</v>
      </c>
      <c r="P204" s="66">
        <f>IF(ISNA(VLOOKUP($C204,ИД!$A$2:$I$11,9,0)),0,VLOOKUP($C204,ИД!$A$2:$I$11,9,0))</f>
        <v>0</v>
      </c>
      <c r="Q204" s="66">
        <f t="shared" si="49"/>
        <v>0</v>
      </c>
      <c r="R204" s="72">
        <f t="shared" si="50"/>
        <v>0</v>
      </c>
      <c r="S204" s="72">
        <f t="shared" si="51"/>
        <v>0</v>
      </c>
      <c r="T204" s="90">
        <f t="shared" si="66"/>
        <v>0</v>
      </c>
      <c r="U204" s="97">
        <f>IF(ISNA(VLOOKUP($C204,ИД!$A$2:$G$11,7,0)),0,VLOOKUP($C204,ИД!$A$2:$G$11,7,0))</f>
        <v>0</v>
      </c>
      <c r="V204" s="8">
        <f t="shared" si="52"/>
        <v>0</v>
      </c>
      <c r="W204" s="8">
        <f t="shared" si="7"/>
        <v>0</v>
      </c>
      <c r="X204" s="98">
        <f>IF(ISNA(VLOOKUP($C204,ИД!$A$2:$J$11,10,0)),0,VLOOKUP($C204,ИД!$A$2:$J$11,10,0))</f>
        <v>0</v>
      </c>
      <c r="Y204" s="101">
        <f>IF(ISNA(VLOOKUP($C204,ИД!$A$2:$F$11,6,0)),0,VLOOKUP($C204,ИД!$A$2:$F$11,6,0))</f>
        <v>0</v>
      </c>
      <c r="Z204" s="34">
        <f t="shared" si="74"/>
        <v>0</v>
      </c>
      <c r="AA204" s="34">
        <f t="shared" si="8"/>
        <v>0</v>
      </c>
      <c r="AB204" s="102">
        <f>IF(ISNA(VLOOKUP($C204,ИД!$A$2:$E$11,5,0)),0,VLOOKUP($C204,ИД!$A$2:$E$11,5,0))</f>
        <v>0</v>
      </c>
      <c r="AC204" s="6"/>
      <c r="AD204" s="15"/>
      <c r="AE204" s="12"/>
      <c r="AF204" s="12"/>
      <c r="AG204" s="2"/>
    </row>
    <row r="205" spans="1:33" s="5" customFormat="1" ht="15" hidden="1" customHeight="1" outlineLevel="1" x14ac:dyDescent="0.25">
      <c r="A205" s="110"/>
      <c r="B205" s="13"/>
      <c r="C205" s="13"/>
      <c r="D205" s="64">
        <f>IF(ISNA(VLOOKUP($C205,ИД!$A$2:$D$11,2,0)),0,VLOOKUP($C205,ИД!$A$2:$D$11,2,0))</f>
        <v>0</v>
      </c>
      <c r="E205" s="64">
        <f>IF(ISNA(VLOOKUP($C205,ИД!$A$2:$D$11,2,0)),0,VLOOKUP($C205,ИД!$A$2:$D$11,3,0))</f>
        <v>0</v>
      </c>
      <c r="F205" s="64">
        <f>IF(ISNA(VLOOKUP($C205,ИД!$A$2:$D$11,2,0)),0,VLOOKUP($C205,ИД!$A$2:$D$11,4,0))</f>
        <v>0</v>
      </c>
      <c r="G205" s="11">
        <v>21</v>
      </c>
      <c r="H205" s="73"/>
      <c r="I205" s="73"/>
      <c r="J205" s="73"/>
      <c r="K205" s="14"/>
      <c r="L205" s="71">
        <f t="shared" si="67"/>
        <v>0</v>
      </c>
      <c r="M205" s="108">
        <f t="shared" si="65"/>
        <v>0</v>
      </c>
      <c r="N205" s="89">
        <f t="shared" si="68"/>
        <v>0</v>
      </c>
      <c r="O205" s="65">
        <f>IF(ISNA(VLOOKUP($C205,ИД!$A$2:$I$11,8,0)),0,VLOOKUP($C205,ИД!$A$2:$I$11,8,0))</f>
        <v>0</v>
      </c>
      <c r="P205" s="66">
        <f>IF(ISNA(VLOOKUP($C205,ИД!$A$2:$I$11,9,0)),0,VLOOKUP($C205,ИД!$A$2:$I$11,9,0))</f>
        <v>0</v>
      </c>
      <c r="Q205" s="66">
        <f t="shared" si="49"/>
        <v>0</v>
      </c>
      <c r="R205" s="72">
        <f t="shared" si="50"/>
        <v>0</v>
      </c>
      <c r="S205" s="72">
        <f t="shared" si="51"/>
        <v>0</v>
      </c>
      <c r="T205" s="90">
        <f t="shared" si="66"/>
        <v>0</v>
      </c>
      <c r="U205" s="97">
        <f>IF(ISNA(VLOOKUP($C205,ИД!$A$2:$G$11,7,0)),0,VLOOKUP($C205,ИД!$A$2:$G$11,7,0))</f>
        <v>0</v>
      </c>
      <c r="V205" s="8">
        <f t="shared" si="52"/>
        <v>0</v>
      </c>
      <c r="W205" s="8">
        <f t="shared" si="7"/>
        <v>0</v>
      </c>
      <c r="X205" s="98">
        <f>IF(ISNA(VLOOKUP($C205,ИД!$A$2:$J$11,10,0)),0,VLOOKUP($C205,ИД!$A$2:$J$11,10,0))</f>
        <v>0</v>
      </c>
      <c r="Y205" s="101">
        <f>IF(ISNA(VLOOKUP($C205,ИД!$A$2:$F$11,6,0)),0,VLOOKUP($C205,ИД!$A$2:$F$11,6,0))</f>
        <v>0</v>
      </c>
      <c r="Z205" s="34">
        <f t="shared" si="74"/>
        <v>0</v>
      </c>
      <c r="AA205" s="34">
        <f t="shared" si="8"/>
        <v>0</v>
      </c>
      <c r="AB205" s="102">
        <f>IF(ISNA(VLOOKUP($C205,ИД!$A$2:$E$11,5,0)),0,VLOOKUP($C205,ИД!$A$2:$E$11,5,0))</f>
        <v>0</v>
      </c>
      <c r="AC205" s="6"/>
      <c r="AD205" s="15"/>
      <c r="AE205" s="12"/>
      <c r="AF205" s="12"/>
      <c r="AG205" s="2"/>
    </row>
    <row r="206" spans="1:33" s="5" customFormat="1" ht="15" hidden="1" customHeight="1" outlineLevel="1" thickBot="1" x14ac:dyDescent="0.3">
      <c r="A206" s="114"/>
      <c r="B206" s="40"/>
      <c r="C206" s="40"/>
      <c r="D206" s="67">
        <f>IF(ISNA(VLOOKUP($C206,ИД!$A$2:$D$11,2,0)),0,VLOOKUP($C206,ИД!$A$2:$D$11,2,0))</f>
        <v>0</v>
      </c>
      <c r="E206" s="67">
        <f>IF(ISNA(VLOOKUP($C206,ИД!$A$2:$D$11,2,0)),0,VLOOKUP($C206,ИД!$A$2:$D$11,3,0))</f>
        <v>0</v>
      </c>
      <c r="F206" s="67">
        <f>IF(ISNA(VLOOKUP($C206,ИД!$A$2:$D$11,2,0)),0,VLOOKUP($C206,ИД!$A$2:$D$11,4,0))</f>
        <v>0</v>
      </c>
      <c r="G206" s="68">
        <v>22</v>
      </c>
      <c r="H206" s="74"/>
      <c r="I206" s="74"/>
      <c r="J206" s="74"/>
      <c r="K206" s="41"/>
      <c r="L206" s="75">
        <f t="shared" si="67"/>
        <v>0</v>
      </c>
      <c r="M206" s="111">
        <f t="shared" si="65"/>
        <v>0</v>
      </c>
      <c r="N206" s="91">
        <f t="shared" si="68"/>
        <v>0</v>
      </c>
      <c r="O206" s="69">
        <f>IF(ISNA(VLOOKUP($C206,ИД!$A$2:$I$11,8,0)),0,VLOOKUP($C206,ИД!$A$2:$I$11,8,0))</f>
        <v>0</v>
      </c>
      <c r="P206" s="70">
        <f>IF(ISNA(VLOOKUP($C206,ИД!$A$2:$I$11,9,0)),0,VLOOKUP($C206,ИД!$A$2:$I$11,9,0))</f>
        <v>0</v>
      </c>
      <c r="Q206" s="70">
        <f t="shared" si="49"/>
        <v>0</v>
      </c>
      <c r="R206" s="76">
        <f t="shared" si="50"/>
        <v>0</v>
      </c>
      <c r="S206" s="76">
        <f t="shared" si="51"/>
        <v>0</v>
      </c>
      <c r="T206" s="92">
        <f t="shared" si="66"/>
        <v>0</v>
      </c>
      <c r="U206" s="100">
        <f>IF(ISNA(VLOOKUP($C206,ИД!$A$2:$G$11,7,0)),0,VLOOKUP($C206,ИД!$A$2:$G$11,7,0))</f>
        <v>0</v>
      </c>
      <c r="V206" s="77">
        <f t="shared" si="52"/>
        <v>0</v>
      </c>
      <c r="W206" s="77">
        <f t="shared" ref="W206:W219" si="82">IF(ISERROR(V206/T206),0,V206/T206)</f>
        <v>0</v>
      </c>
      <c r="X206" s="123">
        <f>IF(ISNA(VLOOKUP($C206,ИД!$A$2:$J$11,10,0)),0,VLOOKUP($C206,ИД!$A$2:$J$11,10,0))</f>
        <v>0</v>
      </c>
      <c r="Y206" s="103">
        <f>IF(ISNA(VLOOKUP($C206,ИД!$A$2:$F$11,6,0)),0,VLOOKUP($C206,ИД!$A$2:$F$11,6,0))</f>
        <v>0</v>
      </c>
      <c r="Z206" s="78">
        <f t="shared" si="74"/>
        <v>0</v>
      </c>
      <c r="AA206" s="78">
        <f t="shared" ref="AA206" si="83">IF(ISERROR(Z206/T206),0,Z206/T206)</f>
        <v>0</v>
      </c>
      <c r="AB206" s="104">
        <f>IF(ISNA(VLOOKUP($C206,ИД!$A$2:$E$11,5,0)),0,VLOOKUP($C206,ИД!$A$2:$E$11,5,0))</f>
        <v>0</v>
      </c>
      <c r="AC206" s="6"/>
      <c r="AD206" s="15"/>
      <c r="AE206" s="12"/>
      <c r="AF206" s="12"/>
      <c r="AG206" s="2"/>
    </row>
    <row r="207" spans="1:33" s="39" customFormat="1" ht="28.5" customHeight="1" collapsed="1" thickTop="1" thickBot="1" x14ac:dyDescent="0.3">
      <c r="A207" s="145" t="s">
        <v>45</v>
      </c>
      <c r="B207" s="132">
        <f>SUM(B5:B206)</f>
        <v>0</v>
      </c>
      <c r="C207" s="132"/>
      <c r="D207" s="132"/>
      <c r="E207" s="132"/>
      <c r="F207" s="127">
        <f>SUM(F5:F206)</f>
        <v>0</v>
      </c>
      <c r="G207" s="127"/>
      <c r="H207" s="133"/>
      <c r="I207" s="133"/>
      <c r="J207" s="133"/>
      <c r="K207" s="134"/>
      <c r="L207" s="127">
        <f>SUM(L5:L206)</f>
        <v>0</v>
      </c>
      <c r="M207" s="135">
        <f>SUM(M5:M206)</f>
        <v>0</v>
      </c>
      <c r="N207" s="136">
        <f>SUM(N5:N206)</f>
        <v>0</v>
      </c>
      <c r="O207" s="127">
        <f>IF(ISNA(VLOOKUP($C207,ИД!$A$2:$I$11,8,0)),0,VLOOKUP($C207,ИД!$A$2:$I$11,8,0))</f>
        <v>0</v>
      </c>
      <c r="P207" s="127">
        <f>SUM(P5:P206)</f>
        <v>0</v>
      </c>
      <c r="Q207" s="127"/>
      <c r="R207" s="127">
        <f>SUM(R5:R206)</f>
        <v>0</v>
      </c>
      <c r="S207" s="127">
        <f>SUM(S5:S206)</f>
        <v>0</v>
      </c>
      <c r="T207" s="135">
        <f>SUM(T5:T206)</f>
        <v>0</v>
      </c>
      <c r="U207" s="119">
        <f>IF(ISNA(VLOOKUP($C207,ИД!$A$2:$G$11,7,0)),0,VLOOKUP($C207,ИД!$A$2:$G$11,7,0))</f>
        <v>0</v>
      </c>
      <c r="V207" s="127">
        <f>SUM(V5:V206)</f>
        <v>0</v>
      </c>
      <c r="W207" s="127">
        <f t="shared" si="82"/>
        <v>0</v>
      </c>
      <c r="X207" s="137">
        <f>IF(ISNA(VLOOKUP($C207,ИД!$A$2:$J$11,10,0)),0,VLOOKUP($C207,ИД!$A$2:$J$11,10,0))</f>
        <v>0</v>
      </c>
      <c r="Y207" s="138">
        <f>IF(ISNA(VLOOKUP($C207,ИД!$A$2:$F$11,6,0)),0,VLOOKUP($C207,ИД!$A$2:$F$11,6,0))</f>
        <v>0</v>
      </c>
      <c r="Z207" s="127">
        <f>SUM(Z5:Z206)</f>
        <v>0</v>
      </c>
      <c r="AA207" s="127">
        <f t="shared" si="8"/>
        <v>0</v>
      </c>
      <c r="AB207" s="137">
        <f>IF(ISNA(VLOOKUP($C207,ИД!$A$2:$E$11,5,0)),0,VLOOKUP($C207,ИД!$A$2:$E$11,5,0))</f>
        <v>0</v>
      </c>
      <c r="AC207" s="36"/>
      <c r="AD207" s="37"/>
      <c r="AE207" s="38"/>
      <c r="AF207" s="38"/>
      <c r="AG207" s="21"/>
    </row>
    <row r="208" spans="1:33" s="5" customFormat="1" ht="15" customHeight="1" thickTop="1" thickBot="1" x14ac:dyDescent="0.3">
      <c r="A208" s="178" t="s">
        <v>52</v>
      </c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  <c r="AA208" s="179"/>
      <c r="AB208" s="180"/>
      <c r="AC208" s="6"/>
      <c r="AD208" s="15"/>
      <c r="AE208" s="12"/>
      <c r="AF208" s="12"/>
      <c r="AG208" s="2"/>
    </row>
    <row r="209" spans="1:33" s="5" customFormat="1" ht="27.75" customHeight="1" thickTop="1" x14ac:dyDescent="0.25">
      <c r="A209" s="146" t="s">
        <v>58</v>
      </c>
      <c r="B209" s="42"/>
      <c r="C209" s="42"/>
      <c r="D209" s="79">
        <f>IF(ISNA(VLOOKUP($C209,ИД!$A$2:$D$11,2,0)),0,VLOOKUP($C209,ИД!$A$2:$D$11,2,0))</f>
        <v>0</v>
      </c>
      <c r="E209" s="79">
        <f>IF(ISNA(VLOOKUP($C209,ИД!$A$2:$D$11,2,0)),0,VLOOKUP($C209,ИД!$A$2:$D$11,3,0))</f>
        <v>0</v>
      </c>
      <c r="F209" s="79">
        <f>IF(ISNA(VLOOKUP($C209,ИД!$A$2:$D$11,2,0)),0,VLOOKUP($C209,ИД!$A$2:$D$11,4,0))</f>
        <v>0</v>
      </c>
      <c r="G209" s="9">
        <v>24</v>
      </c>
      <c r="H209" s="80"/>
      <c r="I209" s="80"/>
      <c r="J209" s="80"/>
      <c r="K209" s="43"/>
      <c r="L209" s="81">
        <f t="shared" ref="L209:L217" si="84">F209*B209*K209/1000*G209</f>
        <v>0</v>
      </c>
      <c r="M209" s="112">
        <f t="shared" ref="M209:M214" si="85">L209*$B$221</f>
        <v>0</v>
      </c>
      <c r="N209" s="93">
        <f t="shared" ref="N209:N217" si="86">B209</f>
        <v>0</v>
      </c>
      <c r="O209" s="82">
        <f>IF(ISNA(VLOOKUP($C209,ИД!$A$2:$I$11,8,0)),0,VLOOKUP($C209,ИД!$A$2:$I$11,8,0))</f>
        <v>0</v>
      </c>
      <c r="P209" s="83">
        <f>IF(ISNA(VLOOKUP($C209,ИД!$A$2:$I$11,9,0)),0,VLOOKUP($C209,ИД!$A$2:$I$11,9,0))</f>
        <v>0</v>
      </c>
      <c r="Q209" s="83">
        <f t="shared" ref="Q209:Q214" si="87">K209</f>
        <v>0</v>
      </c>
      <c r="R209" s="84">
        <f t="shared" ref="R209:R214" si="88">P209*N209*Q209/1000</f>
        <v>0</v>
      </c>
      <c r="S209" s="84">
        <f t="shared" ref="S209:S214" si="89">L209-R209</f>
        <v>0</v>
      </c>
      <c r="T209" s="94">
        <f t="shared" ref="T209:T214" si="90">S209*$B$221</f>
        <v>0</v>
      </c>
      <c r="U209" s="99">
        <f>IF(ISNA(VLOOKUP($C209,ИД!$A$2:$G$11,7,0)),0,VLOOKUP($C209,ИД!$A$2:$G$11,7,0))</f>
        <v>0</v>
      </c>
      <c r="V209" s="10">
        <f t="shared" ref="V209:V214" si="91">N209*U209</f>
        <v>0</v>
      </c>
      <c r="W209" s="10">
        <f t="shared" si="82"/>
        <v>0</v>
      </c>
      <c r="X209" s="139">
        <f>IF(ISNA(VLOOKUP($C209,ИД!$A$2:$J$11,10,0)),0,VLOOKUP($C209,ИД!$A$2:$J$11,10,0))</f>
        <v>0</v>
      </c>
      <c r="Y209" s="105">
        <f>IF(ISNA(VLOOKUP($C209,ИД!$A$2:$F$11,6,0)),0,VLOOKUP($C209,ИД!$A$2:$F$11,6,0))</f>
        <v>0</v>
      </c>
      <c r="Z209" s="61">
        <f t="shared" ref="Z209:Z217" si="92">B209*Y209</f>
        <v>0</v>
      </c>
      <c r="AA209" s="61">
        <f t="shared" ref="AA209:AA219" si="93">IF(ISERROR(Z209/T209),0,Z209/T209)</f>
        <v>0</v>
      </c>
      <c r="AB209" s="106">
        <f>IF(ISNA(VLOOKUP($C209,ИД!$A$2:$E$11,5,0)),0,VLOOKUP($C209,ИД!$A$2:$E$11,5,0))</f>
        <v>0</v>
      </c>
      <c r="AC209" s="6"/>
      <c r="AD209" s="15"/>
      <c r="AE209" s="12"/>
      <c r="AF209" s="12"/>
      <c r="AG209" s="2"/>
    </row>
    <row r="210" spans="1:33" s="5" customFormat="1" ht="15" customHeight="1" x14ac:dyDescent="0.25">
      <c r="A210" s="113"/>
      <c r="B210" s="13"/>
      <c r="C210" s="13"/>
      <c r="D210" s="64">
        <f>IF(ISNA(VLOOKUP($C210,ИД!$A$2:$D$11,2,0)),0,VLOOKUP($C210,ИД!$A$2:$D$11,2,0))</f>
        <v>0</v>
      </c>
      <c r="E210" s="64">
        <f>IF(ISNA(VLOOKUP($C210,ИД!$A$2:$D$11,2,0)),0,VLOOKUP($C210,ИД!$A$2:$D$11,3,0))</f>
        <v>0</v>
      </c>
      <c r="F210" s="64">
        <f>IF(ISNA(VLOOKUP($C210,ИД!$A$2:$D$11,2,0)),0,VLOOKUP($C210,ИД!$A$2:$D$11,4,0))</f>
        <v>0</v>
      </c>
      <c r="G210" s="11">
        <v>25</v>
      </c>
      <c r="H210" s="73"/>
      <c r="I210" s="73"/>
      <c r="J210" s="73"/>
      <c r="K210" s="14"/>
      <c r="L210" s="71">
        <f t="shared" si="84"/>
        <v>0</v>
      </c>
      <c r="M210" s="108">
        <f t="shared" si="85"/>
        <v>0</v>
      </c>
      <c r="N210" s="95">
        <f t="shared" si="86"/>
        <v>0</v>
      </c>
      <c r="O210" s="85">
        <f>IF(ISNA(VLOOKUP($C210,ИД!$A$2:$I$11,8,0)),0,VLOOKUP($C210,ИД!$A$2:$I$11,8,0))</f>
        <v>0</v>
      </c>
      <c r="P210" s="86">
        <f>IF(ISNA(VLOOKUP($C210,ИД!$A$2:$I$11,9,0)),0,VLOOKUP($C210,ИД!$A$2:$I$11,9,0))</f>
        <v>0</v>
      </c>
      <c r="Q210" s="86">
        <f t="shared" si="87"/>
        <v>0</v>
      </c>
      <c r="R210" s="72">
        <f t="shared" si="88"/>
        <v>0</v>
      </c>
      <c r="S210" s="72">
        <f t="shared" si="89"/>
        <v>0</v>
      </c>
      <c r="T210" s="90">
        <f t="shared" si="90"/>
        <v>0</v>
      </c>
      <c r="U210" s="97">
        <f>IF(ISNA(VLOOKUP($C210,ИД!$A$2:$G$11,7,0)),0,VLOOKUP($C210,ИД!$A$2:$G$11,7,0))</f>
        <v>0</v>
      </c>
      <c r="V210" s="8">
        <f t="shared" si="91"/>
        <v>0</v>
      </c>
      <c r="W210" s="8">
        <f t="shared" si="82"/>
        <v>0</v>
      </c>
      <c r="X210" s="98">
        <f>IF(ISNA(VLOOKUP($C210,ИД!$A$2:$J$11,10,0)),0,VLOOKUP($C210,ИД!$A$2:$J$11,10,0))</f>
        <v>0</v>
      </c>
      <c r="Y210" s="101">
        <f>IF(ISNA(VLOOKUP($C210,ИД!$A$2:$F$11,6,0)),0,VLOOKUP($C210,ИД!$A$2:$F$11,6,0))</f>
        <v>0</v>
      </c>
      <c r="Z210" s="34">
        <f t="shared" si="92"/>
        <v>0</v>
      </c>
      <c r="AA210" s="34">
        <f t="shared" si="93"/>
        <v>0</v>
      </c>
      <c r="AB210" s="102">
        <f>IF(ISNA(VLOOKUP($C210,ИД!$A$2:$E$11,5,0)),0,VLOOKUP($C210,ИД!$A$2:$E$11,5,0))</f>
        <v>0</v>
      </c>
      <c r="AC210" s="6"/>
      <c r="AD210" s="15"/>
      <c r="AE210" s="12"/>
      <c r="AF210" s="12"/>
      <c r="AG210" s="2"/>
    </row>
    <row r="211" spans="1:33" s="5" customFormat="1" ht="15" customHeight="1" x14ac:dyDescent="0.25">
      <c r="A211" s="113"/>
      <c r="B211" s="13"/>
      <c r="C211" s="13"/>
      <c r="D211" s="64">
        <f>IF(ISNA(VLOOKUP($C211,ИД!$A$2:$D$11,2,0)),0,VLOOKUP($C211,ИД!$A$2:$D$11,2,0))</f>
        <v>0</v>
      </c>
      <c r="E211" s="64">
        <f>IF(ISNA(VLOOKUP($C211,ИД!$A$2:$D$11,2,0)),0,VLOOKUP($C211,ИД!$A$2:$D$11,3,0))</f>
        <v>0</v>
      </c>
      <c r="F211" s="64">
        <f>IF(ISNA(VLOOKUP($C211,ИД!$A$2:$D$11,2,0)),0,VLOOKUP($C211,ИД!$A$2:$D$11,4,0))</f>
        <v>0</v>
      </c>
      <c r="G211" s="11">
        <v>26</v>
      </c>
      <c r="H211" s="73"/>
      <c r="I211" s="73"/>
      <c r="J211" s="73"/>
      <c r="K211" s="14"/>
      <c r="L211" s="71">
        <f t="shared" si="84"/>
        <v>0</v>
      </c>
      <c r="M211" s="108">
        <f t="shared" si="85"/>
        <v>0</v>
      </c>
      <c r="N211" s="95">
        <f t="shared" si="86"/>
        <v>0</v>
      </c>
      <c r="O211" s="85">
        <f>IF(ISNA(VLOOKUP($C211,ИД!$A$2:$I$11,8,0)),0,VLOOKUP($C211,ИД!$A$2:$I$11,8,0))</f>
        <v>0</v>
      </c>
      <c r="P211" s="86">
        <f>IF(ISNA(VLOOKUP($C211,ИД!$A$2:$I$11,9,0)),0,VLOOKUP($C211,ИД!$A$2:$I$11,9,0))</f>
        <v>0</v>
      </c>
      <c r="Q211" s="86">
        <f t="shared" si="87"/>
        <v>0</v>
      </c>
      <c r="R211" s="72">
        <f t="shared" si="88"/>
        <v>0</v>
      </c>
      <c r="S211" s="72">
        <f t="shared" si="89"/>
        <v>0</v>
      </c>
      <c r="T211" s="90">
        <f t="shared" si="90"/>
        <v>0</v>
      </c>
      <c r="U211" s="97">
        <f>IF(ISNA(VLOOKUP($C211,ИД!$A$2:$G$11,7,0)),0,VLOOKUP($C211,ИД!$A$2:$G$11,7,0))</f>
        <v>0</v>
      </c>
      <c r="V211" s="8">
        <f t="shared" si="91"/>
        <v>0</v>
      </c>
      <c r="W211" s="8">
        <f t="shared" si="82"/>
        <v>0</v>
      </c>
      <c r="X211" s="98">
        <f>IF(ISNA(VLOOKUP($C211,ИД!$A$2:$J$11,10,0)),0,VLOOKUP($C211,ИД!$A$2:$J$11,10,0))</f>
        <v>0</v>
      </c>
      <c r="Y211" s="101">
        <f>IF(ISNA(VLOOKUP($C211,ИД!$A$2:$F$11,6,0)),0,VLOOKUP($C211,ИД!$A$2:$F$11,6,0))</f>
        <v>0</v>
      </c>
      <c r="Z211" s="34">
        <f t="shared" si="92"/>
        <v>0</v>
      </c>
      <c r="AA211" s="34">
        <f t="shared" si="93"/>
        <v>0</v>
      </c>
      <c r="AB211" s="102">
        <f>IF(ISNA(VLOOKUP($C211,ИД!$A$2:$E$11,5,0)),0,VLOOKUP($C211,ИД!$A$2:$E$11,5,0))</f>
        <v>0</v>
      </c>
      <c r="AC211" s="6"/>
      <c r="AD211" s="15"/>
      <c r="AE211" s="12"/>
      <c r="AF211" s="12"/>
      <c r="AG211" s="2"/>
    </row>
    <row r="212" spans="1:33" s="5" customFormat="1" ht="15" customHeight="1" x14ac:dyDescent="0.25">
      <c r="A212" s="113"/>
      <c r="B212" s="13"/>
      <c r="C212" s="13"/>
      <c r="D212" s="64">
        <f>IF(ISNA(VLOOKUP($C212,ИД!$A$2:$D$11,2,0)),0,VLOOKUP($C212,ИД!$A$2:$D$11,2,0))</f>
        <v>0</v>
      </c>
      <c r="E212" s="64">
        <f>IF(ISNA(VLOOKUP($C212,ИД!$A$2:$D$11,2,0)),0,VLOOKUP($C212,ИД!$A$2:$D$11,3,0))</f>
        <v>0</v>
      </c>
      <c r="F212" s="64">
        <f>IF(ISNA(VLOOKUP($C212,ИД!$A$2:$D$11,2,0)),0,VLOOKUP($C212,ИД!$A$2:$D$11,4,0))</f>
        <v>0</v>
      </c>
      <c r="G212" s="11">
        <v>27</v>
      </c>
      <c r="H212" s="73"/>
      <c r="I212" s="73"/>
      <c r="J212" s="73"/>
      <c r="K212" s="14"/>
      <c r="L212" s="71">
        <f t="shared" si="84"/>
        <v>0</v>
      </c>
      <c r="M212" s="108">
        <f t="shared" si="85"/>
        <v>0</v>
      </c>
      <c r="N212" s="95">
        <f t="shared" si="86"/>
        <v>0</v>
      </c>
      <c r="O212" s="85">
        <f>IF(ISNA(VLOOKUP($C212,ИД!$A$2:$I$11,8,0)),0,VLOOKUP($C212,ИД!$A$2:$I$11,8,0))</f>
        <v>0</v>
      </c>
      <c r="P212" s="86">
        <f>IF(ISNA(VLOOKUP($C212,ИД!$A$2:$I$11,9,0)),0,VLOOKUP($C212,ИД!$A$2:$I$11,9,0))</f>
        <v>0</v>
      </c>
      <c r="Q212" s="86">
        <f t="shared" si="87"/>
        <v>0</v>
      </c>
      <c r="R212" s="72">
        <f t="shared" si="88"/>
        <v>0</v>
      </c>
      <c r="S212" s="72">
        <f t="shared" si="89"/>
        <v>0</v>
      </c>
      <c r="T212" s="90">
        <f t="shared" si="90"/>
        <v>0</v>
      </c>
      <c r="U212" s="97">
        <f>IF(ISNA(VLOOKUP($C212,ИД!$A$2:$G$11,7,0)),0,VLOOKUP($C212,ИД!$A$2:$G$11,7,0))</f>
        <v>0</v>
      </c>
      <c r="V212" s="8">
        <f t="shared" si="91"/>
        <v>0</v>
      </c>
      <c r="W212" s="8">
        <f t="shared" si="82"/>
        <v>0</v>
      </c>
      <c r="X212" s="98">
        <f>IF(ISNA(VLOOKUP($C212,ИД!$A$2:$J$11,10,0)),0,VLOOKUP($C212,ИД!$A$2:$J$11,10,0))</f>
        <v>0</v>
      </c>
      <c r="Y212" s="101">
        <f>IF(ISNA(VLOOKUP($C212,ИД!$A$2:$F$11,6,0)),0,VLOOKUP($C212,ИД!$A$2:$F$11,6,0))</f>
        <v>0</v>
      </c>
      <c r="Z212" s="34">
        <f t="shared" si="92"/>
        <v>0</v>
      </c>
      <c r="AA212" s="34">
        <f t="shared" si="93"/>
        <v>0</v>
      </c>
      <c r="AB212" s="102">
        <f>IF(ISNA(VLOOKUP($C212,ИД!$A$2:$E$11,5,0)),0,VLOOKUP($C212,ИД!$A$2:$E$11,5,0))</f>
        <v>0</v>
      </c>
      <c r="AC212" s="6"/>
      <c r="AD212" s="15"/>
      <c r="AE212" s="12"/>
      <c r="AF212" s="12"/>
      <c r="AG212" s="2"/>
    </row>
    <row r="213" spans="1:33" s="5" customFormat="1" ht="15" customHeight="1" x14ac:dyDescent="0.25">
      <c r="A213" s="113"/>
      <c r="B213" s="13"/>
      <c r="C213" s="13"/>
      <c r="D213" s="64">
        <f>IF(ISNA(VLOOKUP($C213,ИД!$A$2:$D$11,2,0)),0,VLOOKUP($C213,ИД!$A$2:$D$11,2,0))</f>
        <v>0</v>
      </c>
      <c r="E213" s="64">
        <f>IF(ISNA(VLOOKUP($C213,ИД!$A$2:$D$11,2,0)),0,VLOOKUP($C213,ИД!$A$2:$D$11,3,0))</f>
        <v>0</v>
      </c>
      <c r="F213" s="64">
        <f>IF(ISNA(VLOOKUP($C213,ИД!$A$2:$D$11,2,0)),0,VLOOKUP($C213,ИД!$A$2:$D$11,4,0))</f>
        <v>0</v>
      </c>
      <c r="G213" s="11">
        <v>28</v>
      </c>
      <c r="H213" s="73"/>
      <c r="I213" s="73"/>
      <c r="J213" s="73"/>
      <c r="K213" s="14"/>
      <c r="L213" s="71">
        <f t="shared" si="84"/>
        <v>0</v>
      </c>
      <c r="M213" s="108">
        <f t="shared" si="85"/>
        <v>0</v>
      </c>
      <c r="N213" s="95">
        <f t="shared" si="86"/>
        <v>0</v>
      </c>
      <c r="O213" s="85">
        <f>IF(ISNA(VLOOKUP($C213,ИД!$A$2:$I$11,8,0)),0,VLOOKUP($C213,ИД!$A$2:$I$11,8,0))</f>
        <v>0</v>
      </c>
      <c r="P213" s="86">
        <f>IF(ISNA(VLOOKUP($C213,ИД!$A$2:$I$11,9,0)),0,VLOOKUP($C213,ИД!$A$2:$I$11,9,0))</f>
        <v>0</v>
      </c>
      <c r="Q213" s="86">
        <f t="shared" si="87"/>
        <v>0</v>
      </c>
      <c r="R213" s="72">
        <f t="shared" si="88"/>
        <v>0</v>
      </c>
      <c r="S213" s="72">
        <f t="shared" si="89"/>
        <v>0</v>
      </c>
      <c r="T213" s="90">
        <f t="shared" si="90"/>
        <v>0</v>
      </c>
      <c r="U213" s="97">
        <f>IF(ISNA(VLOOKUP($C213,ИД!$A$2:$G$11,7,0)),0,VLOOKUP($C213,ИД!$A$2:$G$11,7,0))</f>
        <v>0</v>
      </c>
      <c r="V213" s="8">
        <f t="shared" si="91"/>
        <v>0</v>
      </c>
      <c r="W213" s="8">
        <f t="shared" si="82"/>
        <v>0</v>
      </c>
      <c r="X213" s="98">
        <f>IF(ISNA(VLOOKUP($C213,ИД!$A$2:$J$11,10,0)),0,VLOOKUP($C213,ИД!$A$2:$J$11,10,0))</f>
        <v>0</v>
      </c>
      <c r="Y213" s="101">
        <f>IF(ISNA(VLOOKUP($C213,ИД!$A$2:$F$11,6,0)),0,VLOOKUP($C213,ИД!$A$2:$F$11,6,0))</f>
        <v>0</v>
      </c>
      <c r="Z213" s="34">
        <f t="shared" si="92"/>
        <v>0</v>
      </c>
      <c r="AA213" s="34">
        <f t="shared" si="93"/>
        <v>0</v>
      </c>
      <c r="AB213" s="102">
        <f>IF(ISNA(VLOOKUP($C213,ИД!$A$2:$E$11,5,0)),0,VLOOKUP($C213,ИД!$A$2:$E$11,5,0))</f>
        <v>0</v>
      </c>
      <c r="AC213" s="6"/>
      <c r="AD213" s="15"/>
      <c r="AE213" s="12"/>
      <c r="AF213" s="12"/>
      <c r="AG213" s="2"/>
    </row>
    <row r="214" spans="1:33" s="5" customFormat="1" ht="15" customHeight="1" x14ac:dyDescent="0.25">
      <c r="A214" s="113"/>
      <c r="B214" s="13"/>
      <c r="C214" s="13"/>
      <c r="D214" s="64">
        <f>IF(ISNA(VLOOKUP($C214,ИД!$A$2:$D$11,2,0)),0,VLOOKUP($C214,ИД!$A$2:$D$11,2,0))</f>
        <v>0</v>
      </c>
      <c r="E214" s="64">
        <f>IF(ISNA(VLOOKUP($C214,ИД!$A$2:$D$11,2,0)),0,VLOOKUP($C214,ИД!$A$2:$D$11,3,0))</f>
        <v>0</v>
      </c>
      <c r="F214" s="64">
        <f>IF(ISNA(VLOOKUP($C214,ИД!$A$2:$D$11,2,0)),0,VLOOKUP($C214,ИД!$A$2:$D$11,4,0))</f>
        <v>0</v>
      </c>
      <c r="G214" s="11">
        <v>29</v>
      </c>
      <c r="H214" s="73"/>
      <c r="I214" s="73"/>
      <c r="J214" s="73"/>
      <c r="K214" s="14"/>
      <c r="L214" s="71">
        <f t="shared" si="84"/>
        <v>0</v>
      </c>
      <c r="M214" s="108">
        <f t="shared" si="85"/>
        <v>0</v>
      </c>
      <c r="N214" s="95">
        <f t="shared" si="86"/>
        <v>0</v>
      </c>
      <c r="O214" s="85">
        <f>IF(ISNA(VLOOKUP($C214,ИД!$A$2:$I$11,8,0)),0,VLOOKUP($C214,ИД!$A$2:$I$11,8,0))</f>
        <v>0</v>
      </c>
      <c r="P214" s="86">
        <f>IF(ISNA(VLOOKUP($C214,ИД!$A$2:$I$11,9,0)),0,VLOOKUP($C214,ИД!$A$2:$I$11,9,0))</f>
        <v>0</v>
      </c>
      <c r="Q214" s="86">
        <f t="shared" si="87"/>
        <v>0</v>
      </c>
      <c r="R214" s="72">
        <f t="shared" si="88"/>
        <v>0</v>
      </c>
      <c r="S214" s="72">
        <f t="shared" si="89"/>
        <v>0</v>
      </c>
      <c r="T214" s="90">
        <f t="shared" si="90"/>
        <v>0</v>
      </c>
      <c r="U214" s="97">
        <f>IF(ISNA(VLOOKUP($C214,ИД!$A$2:$G$11,7,0)),0,VLOOKUP($C214,ИД!$A$2:$G$11,7,0))</f>
        <v>0</v>
      </c>
      <c r="V214" s="8">
        <f t="shared" si="91"/>
        <v>0</v>
      </c>
      <c r="W214" s="8">
        <f t="shared" si="82"/>
        <v>0</v>
      </c>
      <c r="X214" s="98">
        <f>IF(ISNA(VLOOKUP($C214,ИД!$A$2:$J$11,10,0)),0,VLOOKUP($C214,ИД!$A$2:$J$11,10,0))</f>
        <v>0</v>
      </c>
      <c r="Y214" s="101">
        <f>IF(ISNA(VLOOKUP($C214,ИД!$A$2:$F$11,6,0)),0,VLOOKUP($C214,ИД!$A$2:$F$11,6,0))</f>
        <v>0</v>
      </c>
      <c r="Z214" s="34">
        <f t="shared" si="92"/>
        <v>0</v>
      </c>
      <c r="AA214" s="34">
        <f t="shared" si="93"/>
        <v>0</v>
      </c>
      <c r="AB214" s="102">
        <f>IF(ISNA(VLOOKUP($C214,ИД!$A$2:$E$11,5,0)),0,VLOOKUP($C214,ИД!$A$2:$E$11,5,0))</f>
        <v>0</v>
      </c>
      <c r="AC214" s="6"/>
      <c r="AD214" s="15"/>
      <c r="AE214" s="12"/>
      <c r="AF214" s="12"/>
      <c r="AG214" s="2"/>
    </row>
    <row r="215" spans="1:33" s="5" customFormat="1" ht="15" customHeight="1" x14ac:dyDescent="0.25">
      <c r="A215" s="110"/>
      <c r="B215" s="13"/>
      <c r="C215" s="13"/>
      <c r="D215" s="64">
        <f>IF(ISNA(VLOOKUP($C215,ИД!$A$2:$D$11,2,0)),0,VLOOKUP($C215,ИД!$A$2:$D$11,2,0))</f>
        <v>0</v>
      </c>
      <c r="E215" s="64">
        <f>IF(ISNA(VLOOKUP($C215,ИД!$A$2:$D$11,2,0)),0,VLOOKUP($C215,ИД!$A$2:$D$11,3,0))</f>
        <v>0</v>
      </c>
      <c r="F215" s="64">
        <f>IF(ISNA(VLOOKUP($C215,ИД!$A$2:$D$11,2,0)),0,VLOOKUP($C215,ИД!$A$2:$D$11,4,0))</f>
        <v>0</v>
      </c>
      <c r="G215" s="11">
        <v>24</v>
      </c>
      <c r="H215" s="73"/>
      <c r="I215" s="73"/>
      <c r="J215" s="73"/>
      <c r="K215" s="14"/>
      <c r="L215" s="71">
        <f t="shared" si="84"/>
        <v>0</v>
      </c>
      <c r="M215" s="108">
        <f>L215*$B$221</f>
        <v>0</v>
      </c>
      <c r="N215" s="95">
        <f t="shared" si="86"/>
        <v>0</v>
      </c>
      <c r="O215" s="85">
        <f>IF(ISNA(VLOOKUP($C215,ИД!$A$2:$I$11,8,0)),0,VLOOKUP($C215,ИД!$A$2:$I$11,8,0))</f>
        <v>0</v>
      </c>
      <c r="P215" s="86">
        <f>IF(ISNA(VLOOKUP($C215,ИД!$A$2:$I$11,9,0)),0,VLOOKUP($C215,ИД!$A$2:$I$11,9,0))</f>
        <v>0</v>
      </c>
      <c r="Q215" s="86">
        <f t="shared" si="49"/>
        <v>0</v>
      </c>
      <c r="R215" s="72">
        <f t="shared" si="50"/>
        <v>0</v>
      </c>
      <c r="S215" s="72">
        <f t="shared" si="51"/>
        <v>0</v>
      </c>
      <c r="T215" s="90">
        <f>S215*$B$221</f>
        <v>0</v>
      </c>
      <c r="U215" s="97">
        <f>IF(ISNA(VLOOKUP($C215,ИД!$A$2:$G$11,7,0)),0,VLOOKUP($C215,ИД!$A$2:$G$11,7,0))</f>
        <v>0</v>
      </c>
      <c r="V215" s="8">
        <f t="shared" si="52"/>
        <v>0</v>
      </c>
      <c r="W215" s="8">
        <f t="shared" si="82"/>
        <v>0</v>
      </c>
      <c r="X215" s="98">
        <f>IF(ISNA(VLOOKUP($C215,ИД!$A$2:$J$11,10,0)),0,VLOOKUP($C215,ИД!$A$2:$J$11,10,0))</f>
        <v>0</v>
      </c>
      <c r="Y215" s="101">
        <f>IF(ISNA(VLOOKUP($C215,ИД!$A$2:$F$11,6,0)),0,VLOOKUP($C215,ИД!$A$2:$F$11,6,0))</f>
        <v>0</v>
      </c>
      <c r="Z215" s="34">
        <f t="shared" si="92"/>
        <v>0</v>
      </c>
      <c r="AA215" s="34">
        <f t="shared" si="93"/>
        <v>0</v>
      </c>
      <c r="AB215" s="102">
        <f>IF(ISNA(VLOOKUP($C215,ИД!$A$2:$E$11,5,0)),0,VLOOKUP($C215,ИД!$A$2:$E$11,5,0))</f>
        <v>0</v>
      </c>
      <c r="AC215" s="6"/>
      <c r="AD215" s="15"/>
      <c r="AE215" s="12"/>
      <c r="AF215" s="12"/>
      <c r="AG215" s="2"/>
    </row>
    <row r="216" spans="1:33" s="5" customFormat="1" ht="15" customHeight="1" x14ac:dyDescent="0.25">
      <c r="A216" s="110"/>
      <c r="B216" s="13"/>
      <c r="C216" s="13"/>
      <c r="D216" s="64">
        <f>IF(ISNA(VLOOKUP($C216,ИД!$A$2:$D$11,2,0)),0,VLOOKUP($C216,ИД!$A$2:$D$11,2,0))</f>
        <v>0</v>
      </c>
      <c r="E216" s="64">
        <f>IF(ISNA(VLOOKUP($C216,ИД!$A$2:$D$11,2,0)),0,VLOOKUP($C216,ИД!$A$2:$D$11,3,0))</f>
        <v>0</v>
      </c>
      <c r="F216" s="64">
        <f>IF(ISNA(VLOOKUP($C216,ИД!$A$2:$D$11,2,0)),0,VLOOKUP($C216,ИД!$A$2:$D$11,4,0))</f>
        <v>0</v>
      </c>
      <c r="G216" s="11">
        <v>25</v>
      </c>
      <c r="H216" s="73"/>
      <c r="I216" s="73"/>
      <c r="J216" s="73"/>
      <c r="K216" s="14"/>
      <c r="L216" s="71">
        <f t="shared" si="84"/>
        <v>0</v>
      </c>
      <c r="M216" s="108">
        <f>L216*$B$221</f>
        <v>0</v>
      </c>
      <c r="N216" s="95">
        <f t="shared" si="86"/>
        <v>0</v>
      </c>
      <c r="O216" s="85">
        <f>IF(ISNA(VLOOKUP($C216,ИД!$A$2:$I$11,8,0)),0,VLOOKUP($C216,ИД!$A$2:$I$11,8,0))</f>
        <v>0</v>
      </c>
      <c r="P216" s="86">
        <f>IF(ISNA(VLOOKUP($C216,ИД!$A$2:$I$11,9,0)),0,VLOOKUP($C216,ИД!$A$2:$I$11,9,0))</f>
        <v>0</v>
      </c>
      <c r="Q216" s="86">
        <f t="shared" si="49"/>
        <v>0</v>
      </c>
      <c r="R216" s="72">
        <f t="shared" si="50"/>
        <v>0</v>
      </c>
      <c r="S216" s="72">
        <f t="shared" si="51"/>
        <v>0</v>
      </c>
      <c r="T216" s="90">
        <f>S216*$B$221</f>
        <v>0</v>
      </c>
      <c r="U216" s="97">
        <f>IF(ISNA(VLOOKUP($C216,ИД!$A$2:$G$11,7,0)),0,VLOOKUP($C216,ИД!$A$2:$G$11,7,0))</f>
        <v>0</v>
      </c>
      <c r="V216" s="8">
        <f t="shared" si="52"/>
        <v>0</v>
      </c>
      <c r="W216" s="8">
        <f t="shared" si="82"/>
        <v>0</v>
      </c>
      <c r="X216" s="98">
        <f>IF(ISNA(VLOOKUP($C216,ИД!$A$2:$J$11,10,0)),0,VLOOKUP($C216,ИД!$A$2:$J$11,10,0))</f>
        <v>0</v>
      </c>
      <c r="Y216" s="101">
        <f>IF(ISNA(VLOOKUP($C216,ИД!$A$2:$F$11,6,0)),0,VLOOKUP($C216,ИД!$A$2:$F$11,6,0))</f>
        <v>0</v>
      </c>
      <c r="Z216" s="34">
        <f t="shared" si="92"/>
        <v>0</v>
      </c>
      <c r="AA216" s="34">
        <f t="shared" si="93"/>
        <v>0</v>
      </c>
      <c r="AB216" s="102">
        <f>IF(ISNA(VLOOKUP($C216,ИД!$A$2:$E$11,5,0)),0,VLOOKUP($C216,ИД!$A$2:$E$11,5,0))</f>
        <v>0</v>
      </c>
      <c r="AC216" s="6"/>
      <c r="AD216" s="15"/>
      <c r="AE216" s="12"/>
      <c r="AF216" s="12"/>
      <c r="AG216" s="2"/>
    </row>
    <row r="217" spans="1:33" s="5" customFormat="1" ht="15" customHeight="1" thickBot="1" x14ac:dyDescent="0.3">
      <c r="A217" s="114"/>
      <c r="B217" s="40"/>
      <c r="C217" s="40"/>
      <c r="D217" s="67">
        <f>IF(ISNA(VLOOKUP($C217,ИД!$A$2:$D$11,2,0)),0,VLOOKUP($C217,ИД!$A$2:$D$11,2,0))</f>
        <v>0</v>
      </c>
      <c r="E217" s="67">
        <f>IF(ISNA(VLOOKUP($C217,ИД!$A$2:$D$11,2,0)),0,VLOOKUP($C217,ИД!$A$2:$D$11,3,0))</f>
        <v>0</v>
      </c>
      <c r="F217" s="67">
        <f>IF(ISNA(VLOOKUP($C217,ИД!$A$2:$D$11,2,0)),0,VLOOKUP($C217,ИД!$A$2:$D$11,4,0))</f>
        <v>0</v>
      </c>
      <c r="G217" s="68">
        <v>26</v>
      </c>
      <c r="H217" s="74"/>
      <c r="I217" s="74"/>
      <c r="J217" s="74"/>
      <c r="K217" s="41"/>
      <c r="L217" s="75">
        <f t="shared" si="84"/>
        <v>0</v>
      </c>
      <c r="M217" s="111">
        <f>L217*$B$221</f>
        <v>0</v>
      </c>
      <c r="N217" s="96">
        <f t="shared" si="86"/>
        <v>0</v>
      </c>
      <c r="O217" s="87">
        <f>IF(ISNA(VLOOKUP($C217,ИД!$A$2:$I$11,8,0)),0,VLOOKUP($C217,ИД!$A$2:$I$11,8,0))</f>
        <v>0</v>
      </c>
      <c r="P217" s="88">
        <f>IF(ISNA(VLOOKUP($C217,ИД!$A$2:$I$11,9,0)),0,VLOOKUP($C217,ИД!$A$2:$I$11,9,0))</f>
        <v>0</v>
      </c>
      <c r="Q217" s="88">
        <f t="shared" si="49"/>
        <v>0</v>
      </c>
      <c r="R217" s="76">
        <f t="shared" si="50"/>
        <v>0</v>
      </c>
      <c r="S217" s="76">
        <f t="shared" si="51"/>
        <v>0</v>
      </c>
      <c r="T217" s="92">
        <f>S217*$B$221</f>
        <v>0</v>
      </c>
      <c r="U217" s="100">
        <f>IF(ISNA(VLOOKUP($C217,ИД!$A$2:$G$11,7,0)),0,VLOOKUP($C217,ИД!$A$2:$G$11,7,0))</f>
        <v>0</v>
      </c>
      <c r="V217" s="77">
        <f t="shared" si="52"/>
        <v>0</v>
      </c>
      <c r="W217" s="77">
        <f t="shared" si="82"/>
        <v>0</v>
      </c>
      <c r="X217" s="123">
        <f>IF(ISNA(VLOOKUP($C217,ИД!$A$2:$J$11,10,0)),0,VLOOKUP($C217,ИД!$A$2:$J$11,10,0))</f>
        <v>0</v>
      </c>
      <c r="Y217" s="103">
        <f>IF(ISNA(VLOOKUP($C217,ИД!$A$2:$F$11,6,0)),0,VLOOKUP($C217,ИД!$A$2:$F$11,6,0))</f>
        <v>0</v>
      </c>
      <c r="Z217" s="78">
        <f t="shared" si="92"/>
        <v>0</v>
      </c>
      <c r="AA217" s="78">
        <f t="shared" si="93"/>
        <v>0</v>
      </c>
      <c r="AB217" s="104">
        <f>IF(ISNA(VLOOKUP($C217,ИД!$A$2:$E$11,5,0)),0,VLOOKUP($C217,ИД!$A$2:$E$11,5,0))</f>
        <v>0</v>
      </c>
      <c r="AC217" s="6"/>
      <c r="AD217" s="15"/>
      <c r="AE217" s="12"/>
      <c r="AF217" s="12"/>
      <c r="AG217" s="2"/>
    </row>
    <row r="218" spans="1:33" ht="31.5" customHeight="1" thickTop="1" thickBot="1" x14ac:dyDescent="0.25">
      <c r="A218" s="149" t="s">
        <v>53</v>
      </c>
      <c r="B218" s="120">
        <f>SUBTOTAL(109,B5:B217)</f>
        <v>0</v>
      </c>
      <c r="C218" s="116"/>
      <c r="D218" s="116"/>
      <c r="E218" s="116"/>
      <c r="F218" s="120">
        <f>SUM(F209:F217)</f>
        <v>0</v>
      </c>
      <c r="G218" s="120">
        <f>SUBTOTAL(109,G5:G217)</f>
        <v>534</v>
      </c>
      <c r="H218" s="120">
        <f>SUBTOTAL(109,H5:H217)</f>
        <v>0</v>
      </c>
      <c r="I218" s="120">
        <f>SUBTOTAL(109,I5:I217)</f>
        <v>0</v>
      </c>
      <c r="J218" s="120">
        <f>SUBTOTAL(109,J5:J217)</f>
        <v>0</v>
      </c>
      <c r="K218" s="120"/>
      <c r="L218" s="120">
        <f>SUM(L209:L217)</f>
        <v>0</v>
      </c>
      <c r="M218" s="124">
        <f>SUM(M209:M217)</f>
        <v>0</v>
      </c>
      <c r="N218" s="119">
        <f>SUBTOTAL(109,N5:N217)</f>
        <v>0</v>
      </c>
      <c r="O218" s="120"/>
      <c r="P218" s="120">
        <f>SUM(P209:P217)</f>
        <v>0</v>
      </c>
      <c r="Q218" s="125"/>
      <c r="R218" s="120">
        <f>SUM(R209:R217)</f>
        <v>0</v>
      </c>
      <c r="S218" s="120">
        <f>SUM(S209:S217)</f>
        <v>0</v>
      </c>
      <c r="T218" s="124">
        <f>SUM(T209:T217)</f>
        <v>0</v>
      </c>
      <c r="U218" s="126"/>
      <c r="V218" s="120">
        <f>SUM(V209:V217)</f>
        <v>0</v>
      </c>
      <c r="W218" s="127">
        <f t="shared" si="82"/>
        <v>0</v>
      </c>
      <c r="X218" s="128"/>
      <c r="Y218" s="129"/>
      <c r="Z218" s="120">
        <f>SUM(Z209:Z217)</f>
        <v>0</v>
      </c>
      <c r="AA218" s="130">
        <f t="shared" si="93"/>
        <v>0</v>
      </c>
      <c r="AB218" s="131"/>
      <c r="AD218" s="12"/>
      <c r="AE218" s="12"/>
      <c r="AF218" s="12"/>
    </row>
    <row r="219" spans="1:33" ht="30" customHeight="1" thickTop="1" thickBot="1" x14ac:dyDescent="0.25">
      <c r="A219" s="115" t="s">
        <v>33</v>
      </c>
      <c r="B219" s="116"/>
      <c r="C219" s="116"/>
      <c r="D219" s="116"/>
      <c r="E219" s="116"/>
      <c r="F219" s="117">
        <f>F218+F207</f>
        <v>0</v>
      </c>
      <c r="G219" s="116"/>
      <c r="H219" s="116"/>
      <c r="I219" s="116"/>
      <c r="J219" s="116"/>
      <c r="K219" s="116"/>
      <c r="L219" s="117">
        <f>L218+L207</f>
        <v>0</v>
      </c>
      <c r="M219" s="118">
        <f>M218+M207</f>
        <v>0</v>
      </c>
      <c r="N219" s="119"/>
      <c r="O219" s="120"/>
      <c r="P219" s="117">
        <f>P218+P207</f>
        <v>0</v>
      </c>
      <c r="Q219" s="120"/>
      <c r="R219" s="117">
        <f>R218+R207</f>
        <v>0</v>
      </c>
      <c r="S219" s="117">
        <f>S218+S207</f>
        <v>0</v>
      </c>
      <c r="T219" s="118">
        <f>T218+T207</f>
        <v>0</v>
      </c>
      <c r="U219" s="121"/>
      <c r="V219" s="117">
        <f>V218+V207</f>
        <v>0</v>
      </c>
      <c r="W219" s="117">
        <f t="shared" si="82"/>
        <v>0</v>
      </c>
      <c r="X219" s="122"/>
      <c r="Y219" s="121"/>
      <c r="Z219" s="120">
        <f>Z218+Z207</f>
        <v>0</v>
      </c>
      <c r="AA219" s="117">
        <f t="shared" si="93"/>
        <v>0</v>
      </c>
      <c r="AB219" s="118"/>
      <c r="AD219" s="12"/>
      <c r="AE219" s="12"/>
      <c r="AF219" s="12"/>
    </row>
    <row r="220" spans="1:33" ht="12.75" customHeight="1" thickTop="1" x14ac:dyDescent="0.2">
      <c r="A220" s="192"/>
      <c r="B220" s="193"/>
      <c r="C220" s="193"/>
      <c r="D220" s="193"/>
      <c r="E220" s="193"/>
      <c r="F220" s="193"/>
      <c r="G220" s="152"/>
      <c r="H220" s="152"/>
      <c r="I220" s="152"/>
      <c r="J220" s="152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217"/>
    </row>
    <row r="221" spans="1:33" s="4" customFormat="1" ht="15.75" customHeight="1" x14ac:dyDescent="0.2">
      <c r="A221" s="153" t="s">
        <v>34</v>
      </c>
      <c r="B221" s="206">
        <v>5.88</v>
      </c>
      <c r="C221" s="207">
        <v>3.7509100000000002</v>
      </c>
      <c r="D221" s="208">
        <v>3.7509100000000002</v>
      </c>
      <c r="E221" s="24" t="s">
        <v>35</v>
      </c>
      <c r="F221" s="24"/>
      <c r="G221" s="24"/>
      <c r="H221" s="24"/>
      <c r="I221" s="24"/>
      <c r="J221" s="24"/>
      <c r="K221" s="197"/>
      <c r="L221" s="197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218"/>
      <c r="AC221" s="2"/>
    </row>
    <row r="222" spans="1:33" s="4" customFormat="1" ht="14.25" customHeight="1" x14ac:dyDescent="0.2">
      <c r="A222" s="194"/>
      <c r="B222" s="194"/>
      <c r="C222" s="194"/>
      <c r="D222" s="194"/>
      <c r="E222" s="194"/>
      <c r="F222" s="194"/>
      <c r="G222" s="24"/>
      <c r="H222" s="24"/>
      <c r="I222" s="24"/>
      <c r="J222" s="24"/>
      <c r="K222" s="197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218"/>
      <c r="AC222" s="18"/>
    </row>
    <row r="223" spans="1:33" s="4" customFormat="1" ht="14.25" customHeight="1" x14ac:dyDescent="0.2">
      <c r="A223" s="195"/>
      <c r="B223" s="195"/>
      <c r="C223" s="195"/>
      <c r="D223" s="195"/>
      <c r="E223" s="195"/>
      <c r="F223" s="195"/>
      <c r="G223" s="24"/>
      <c r="H223" s="24"/>
      <c r="I223" s="24"/>
      <c r="J223" s="24"/>
      <c r="K223" s="197"/>
      <c r="L223" s="197"/>
      <c r="M223" s="228" t="s">
        <v>41</v>
      </c>
      <c r="N223" s="228"/>
      <c r="O223" s="228"/>
      <c r="P223" s="228"/>
      <c r="Q223" s="228"/>
      <c r="R223" s="228"/>
      <c r="S223" s="219"/>
      <c r="T223" s="197"/>
      <c r="U223" s="197"/>
      <c r="V223" s="197"/>
      <c r="W223" s="197"/>
      <c r="X223" s="197"/>
      <c r="Y223" s="197"/>
      <c r="Z223" s="197"/>
      <c r="AA223" s="197"/>
      <c r="AB223" s="218"/>
      <c r="AC223" s="20"/>
    </row>
    <row r="224" spans="1:33" s="4" customFormat="1" ht="50.25" customHeight="1" x14ac:dyDescent="0.2">
      <c r="A224" s="204" t="s">
        <v>63</v>
      </c>
      <c r="B224" s="205"/>
      <c r="C224" s="201" t="s">
        <v>64</v>
      </c>
      <c r="D224" s="201"/>
      <c r="E224" s="209" t="s">
        <v>67</v>
      </c>
      <c r="F224" s="209"/>
      <c r="G224" s="147"/>
      <c r="H224" s="147"/>
      <c r="I224" s="147"/>
      <c r="J224" s="147"/>
      <c r="K224" s="197"/>
      <c r="L224" s="197"/>
      <c r="M224" s="201" t="s">
        <v>62</v>
      </c>
      <c r="N224" s="201"/>
      <c r="O224" s="201" t="s">
        <v>68</v>
      </c>
      <c r="P224" s="201"/>
      <c r="Q224" s="201" t="s">
        <v>69</v>
      </c>
      <c r="R224" s="201"/>
      <c r="S224" s="219"/>
      <c r="T224" s="197"/>
      <c r="U224" s="197"/>
      <c r="V224" s="197"/>
      <c r="W224" s="197"/>
      <c r="X224" s="197"/>
      <c r="Y224" s="197"/>
      <c r="Z224" s="197"/>
      <c r="AA224" s="197"/>
      <c r="AB224" s="218"/>
      <c r="AC224" s="2"/>
    </row>
    <row r="225" spans="1:31" s="4" customFormat="1" ht="52.5" customHeight="1" x14ac:dyDescent="0.2">
      <c r="A225" s="190" t="s">
        <v>38</v>
      </c>
      <c r="B225" s="191"/>
      <c r="C225" s="160">
        <f>F219</f>
        <v>0</v>
      </c>
      <c r="D225" s="48" t="s">
        <v>37</v>
      </c>
      <c r="E225" s="210"/>
      <c r="F225" s="211"/>
      <c r="G225" s="148" t="s">
        <v>37</v>
      </c>
      <c r="H225" s="148"/>
      <c r="I225" s="148"/>
      <c r="J225" s="148"/>
      <c r="K225" s="197"/>
      <c r="L225" s="197"/>
      <c r="M225" s="216" t="s">
        <v>21</v>
      </c>
      <c r="N225" s="216"/>
      <c r="O225" s="222"/>
      <c r="P225" s="222"/>
      <c r="Q225" s="225"/>
      <c r="R225" s="226"/>
      <c r="S225" s="219"/>
      <c r="T225" s="197"/>
      <c r="U225" s="197"/>
      <c r="V225" s="197"/>
      <c r="W225" s="197"/>
      <c r="X225" s="197"/>
      <c r="Y225" s="197"/>
      <c r="Z225" s="197"/>
      <c r="AA225" s="197"/>
      <c r="AB225" s="218"/>
      <c r="AC225" s="2"/>
    </row>
    <row r="226" spans="1:31" s="4" customFormat="1" ht="46.5" customHeight="1" x14ac:dyDescent="0.2">
      <c r="A226" s="190" t="s">
        <v>39</v>
      </c>
      <c r="B226" s="191"/>
      <c r="C226" s="160">
        <f>P219</f>
        <v>0</v>
      </c>
      <c r="D226" s="48" t="s">
        <v>37</v>
      </c>
      <c r="E226" s="210"/>
      <c r="F226" s="211"/>
      <c r="G226" s="148" t="s">
        <v>37</v>
      </c>
      <c r="H226" s="148"/>
      <c r="I226" s="148"/>
      <c r="J226" s="148"/>
      <c r="K226" s="197"/>
      <c r="L226" s="197"/>
      <c r="M226" s="216" t="s">
        <v>23</v>
      </c>
      <c r="N226" s="216"/>
      <c r="O226" s="222"/>
      <c r="P226" s="222"/>
      <c r="Q226" s="225"/>
      <c r="R226" s="226"/>
      <c r="S226" s="219"/>
      <c r="T226" s="197"/>
      <c r="U226" s="197"/>
      <c r="V226" s="197"/>
      <c r="W226" s="197"/>
      <c r="X226" s="197"/>
      <c r="Y226" s="197"/>
      <c r="Z226" s="197"/>
      <c r="AA226" s="197"/>
      <c r="AB226" s="218"/>
      <c r="AD226" s="24"/>
      <c r="AE226" s="24"/>
    </row>
    <row r="227" spans="1:31" s="4" customFormat="1" ht="39" customHeight="1" x14ac:dyDescent="0.2">
      <c r="A227" s="190" t="s">
        <v>40</v>
      </c>
      <c r="B227" s="191"/>
      <c r="C227" s="160">
        <f>C225-C226</f>
        <v>0</v>
      </c>
      <c r="D227" s="48" t="s">
        <v>37</v>
      </c>
      <c r="E227" s="212" t="e">
        <f>C227/C225</f>
        <v>#DIV/0!</v>
      </c>
      <c r="F227" s="213"/>
      <c r="G227" s="150" t="s">
        <v>37</v>
      </c>
      <c r="H227" s="150"/>
      <c r="I227" s="150"/>
      <c r="J227" s="150"/>
      <c r="K227" s="197"/>
      <c r="L227" s="197"/>
      <c r="M227" s="215" t="s">
        <v>25</v>
      </c>
      <c r="N227" s="215"/>
      <c r="O227" s="223"/>
      <c r="P227" s="223"/>
      <c r="Q227" s="225"/>
      <c r="R227" s="226"/>
      <c r="S227" s="219"/>
      <c r="T227" s="197"/>
      <c r="U227" s="197"/>
      <c r="V227" s="197"/>
      <c r="W227" s="197"/>
      <c r="X227" s="197"/>
      <c r="Y227" s="197"/>
      <c r="Z227" s="197"/>
      <c r="AA227" s="197"/>
      <c r="AB227" s="218"/>
      <c r="AD227" s="24"/>
      <c r="AE227" s="24"/>
    </row>
    <row r="228" spans="1:31" s="4" customFormat="1" ht="30.75" customHeight="1" x14ac:dyDescent="0.2">
      <c r="A228" s="190" t="s">
        <v>65</v>
      </c>
      <c r="B228" s="191"/>
      <c r="C228" s="160">
        <f>S219</f>
        <v>0</v>
      </c>
      <c r="D228" s="48" t="s">
        <v>60</v>
      </c>
      <c r="E228" s="212" t="e">
        <f>S219/L219</f>
        <v>#DIV/0!</v>
      </c>
      <c r="F228" s="213"/>
      <c r="G228" s="151"/>
      <c r="H228" s="151"/>
      <c r="I228" s="151"/>
      <c r="J228" s="151"/>
      <c r="K228" s="197"/>
      <c r="L228" s="197"/>
      <c r="M228" s="215" t="s">
        <v>26</v>
      </c>
      <c r="N228" s="215"/>
      <c r="O228" s="224"/>
      <c r="P228" s="224"/>
      <c r="Q228" s="225"/>
      <c r="R228" s="226"/>
      <c r="S228" s="219"/>
      <c r="T228" s="197"/>
      <c r="U228" s="197"/>
      <c r="V228" s="197"/>
      <c r="W228" s="197"/>
      <c r="X228" s="197"/>
      <c r="Y228" s="197"/>
      <c r="Z228" s="197"/>
      <c r="AA228" s="197"/>
      <c r="AB228" s="218"/>
      <c r="AD228" s="24"/>
      <c r="AE228" s="24"/>
    </row>
    <row r="229" spans="1:31" s="4" customFormat="1" ht="36.75" customHeight="1" thickBot="1" x14ac:dyDescent="0.25">
      <c r="A229" s="202" t="s">
        <v>66</v>
      </c>
      <c r="B229" s="203"/>
      <c r="C229" s="161">
        <f>T219</f>
        <v>0</v>
      </c>
      <c r="D229" s="155" t="s">
        <v>61</v>
      </c>
      <c r="E229" s="199" t="e">
        <f>T219/M219</f>
        <v>#DIV/0!</v>
      </c>
      <c r="F229" s="200"/>
      <c r="G229" s="156"/>
      <c r="H229" s="156"/>
      <c r="I229" s="156"/>
      <c r="J229" s="156"/>
      <c r="K229" s="198"/>
      <c r="L229" s="198"/>
      <c r="M229" s="214" t="s">
        <v>42</v>
      </c>
      <c r="N229" s="214"/>
      <c r="O229" s="227">
        <f>O225*Q225+O226*Q226+O227*Q227+O228*Q228</f>
        <v>0</v>
      </c>
      <c r="P229" s="227"/>
      <c r="Q229" s="227"/>
      <c r="R229" s="227"/>
      <c r="S229" s="220"/>
      <c r="T229" s="198"/>
      <c r="U229" s="198"/>
      <c r="V229" s="198"/>
      <c r="W229" s="198"/>
      <c r="X229" s="198"/>
      <c r="Y229" s="198"/>
      <c r="Z229" s="198"/>
      <c r="AA229" s="198"/>
      <c r="AB229" s="221"/>
      <c r="AD229" s="26"/>
      <c r="AE229" s="24"/>
    </row>
    <row r="230" spans="1:31" s="7" customFormat="1" ht="42" customHeight="1" thickTop="1" x14ac:dyDescent="0.2">
      <c r="A230" s="16"/>
      <c r="B230" s="3"/>
      <c r="C230" s="3"/>
      <c r="D230" s="4"/>
      <c r="E230" s="4"/>
      <c r="F230" s="4"/>
      <c r="G230" s="4"/>
      <c r="H230" s="4"/>
      <c r="I230" s="4"/>
      <c r="J230" s="4"/>
      <c r="K230" s="4"/>
      <c r="L230" s="27"/>
      <c r="M230" s="22"/>
      <c r="N230" s="62"/>
      <c r="R230" s="62"/>
      <c r="S230" s="62"/>
      <c r="T230" s="4"/>
      <c r="U230" s="19"/>
      <c r="V230" s="25"/>
      <c r="X230" s="23"/>
      <c r="Y230" s="23"/>
      <c r="Z230" s="25"/>
      <c r="AA230" s="59"/>
      <c r="AB230" s="23"/>
      <c r="AD230" s="26"/>
      <c r="AE230" s="24"/>
    </row>
    <row r="231" spans="1:31" s="7" customFormat="1" ht="12.75" customHeight="1" x14ac:dyDescent="0.2">
      <c r="A231" s="16"/>
      <c r="B231" s="3"/>
      <c r="C231" s="3"/>
      <c r="D231" s="4"/>
      <c r="E231" s="4"/>
      <c r="F231" s="4"/>
      <c r="G231" s="4"/>
      <c r="H231" s="4"/>
      <c r="I231" s="4"/>
      <c r="J231" s="4"/>
      <c r="K231" s="4"/>
      <c r="L231" s="27"/>
      <c r="M231" s="22"/>
      <c r="N231" s="62"/>
      <c r="O231" s="62"/>
      <c r="P231" s="62"/>
      <c r="Q231" s="62"/>
      <c r="R231" s="62"/>
      <c r="S231" s="62"/>
      <c r="T231" s="4"/>
      <c r="U231" s="19"/>
      <c r="V231" s="25"/>
      <c r="X231" s="23"/>
      <c r="Y231" s="23"/>
      <c r="Z231" s="25"/>
      <c r="AA231" s="59"/>
      <c r="AB231" s="23"/>
      <c r="AD231" s="26"/>
      <c r="AE231" s="24"/>
    </row>
    <row r="232" spans="1:31" s="7" customFormat="1" ht="12.75" customHeight="1" x14ac:dyDescent="0.2">
      <c r="D232" s="4"/>
      <c r="E232" s="4"/>
      <c r="F232" s="4"/>
      <c r="G232" s="4"/>
      <c r="H232" s="4"/>
      <c r="I232" s="4"/>
      <c r="J232" s="4"/>
      <c r="K232" s="4"/>
      <c r="L232" s="27"/>
      <c r="M232" s="22"/>
      <c r="N232" s="62"/>
      <c r="O232" s="62"/>
      <c r="P232" s="62"/>
      <c r="Q232" s="62"/>
      <c r="R232" s="62"/>
      <c r="S232" s="62"/>
      <c r="T232" s="4"/>
      <c r="U232" s="19"/>
      <c r="V232" s="25"/>
      <c r="X232" s="23"/>
      <c r="Y232" s="23"/>
      <c r="Z232" s="25"/>
      <c r="AA232" s="59"/>
      <c r="AB232" s="23"/>
      <c r="AD232" s="26"/>
      <c r="AE232" s="24"/>
    </row>
    <row r="233" spans="1:31" s="4" customFormat="1" ht="37.5" customHeight="1" x14ac:dyDescent="0.2">
      <c r="M233" s="22"/>
      <c r="N233" s="62"/>
      <c r="O233" s="62"/>
      <c r="P233" s="62"/>
      <c r="Q233" s="62"/>
      <c r="R233" s="62"/>
      <c r="S233" s="62"/>
      <c r="U233" s="19"/>
      <c r="V233" s="17"/>
      <c r="X233" s="23"/>
      <c r="Y233" s="23"/>
      <c r="Z233" s="17"/>
      <c r="AB233" s="23"/>
      <c r="AD233" s="26"/>
      <c r="AE233" s="24"/>
    </row>
    <row r="234" spans="1:31" s="4" customFormat="1" ht="12.75" customHeight="1" x14ac:dyDescent="0.2">
      <c r="M234" s="22"/>
      <c r="N234" s="29"/>
      <c r="O234" s="29"/>
      <c r="P234" s="29"/>
      <c r="Q234" s="29"/>
      <c r="R234" s="29"/>
      <c r="S234" s="29"/>
      <c r="U234" s="19"/>
      <c r="V234" s="17"/>
      <c r="X234" s="23"/>
      <c r="Y234" s="23"/>
      <c r="Z234" s="17"/>
      <c r="AB234" s="23"/>
      <c r="AD234" s="26"/>
      <c r="AE234" s="24"/>
    </row>
    <row r="235" spans="1:31" s="4" customFormat="1" ht="12.75" customHeight="1" x14ac:dyDescent="0.2">
      <c r="M235" s="22"/>
      <c r="N235" s="29"/>
      <c r="O235" s="29"/>
      <c r="P235" s="29"/>
      <c r="Q235" s="29"/>
      <c r="R235" s="29"/>
      <c r="S235" s="29"/>
      <c r="U235" s="19"/>
      <c r="V235" s="17"/>
      <c r="X235" s="23"/>
      <c r="Y235" s="23"/>
      <c r="Z235" s="17"/>
      <c r="AB235" s="23"/>
      <c r="AD235" s="26"/>
      <c r="AE235" s="24"/>
    </row>
    <row r="236" spans="1:31" s="4" customFormat="1" ht="12.75" customHeight="1" x14ac:dyDescent="0.2">
      <c r="M236" s="22"/>
      <c r="N236" s="62"/>
      <c r="O236" s="62"/>
      <c r="P236" s="62"/>
      <c r="Q236" s="62"/>
      <c r="R236" s="62"/>
      <c r="S236" s="62"/>
      <c r="U236" s="19"/>
      <c r="X236" s="23"/>
      <c r="Y236" s="23"/>
      <c r="AB236" s="23"/>
      <c r="AD236" s="26"/>
      <c r="AE236" s="24"/>
    </row>
    <row r="237" spans="1:31" s="4" customFormat="1" ht="12.75" customHeight="1" x14ac:dyDescent="0.2">
      <c r="M237" s="22"/>
      <c r="N237" s="62"/>
      <c r="O237" s="62"/>
      <c r="P237" s="62"/>
      <c r="Q237" s="62"/>
      <c r="R237" s="62"/>
      <c r="S237" s="62"/>
      <c r="U237" s="19"/>
      <c r="V237" s="30"/>
      <c r="W237" s="31"/>
      <c r="X237" s="23"/>
      <c r="Y237" s="23"/>
      <c r="Z237" s="30"/>
      <c r="AA237" s="31"/>
      <c r="AB237" s="23"/>
      <c r="AD237" s="26"/>
      <c r="AE237" s="24"/>
    </row>
    <row r="238" spans="1:31" s="4" customFormat="1" ht="47.25" customHeight="1" x14ac:dyDescent="0.2">
      <c r="D238" s="24"/>
      <c r="M238" s="63"/>
      <c r="N238" s="63"/>
      <c r="O238" s="63"/>
      <c r="P238" s="63"/>
      <c r="Q238" s="63"/>
      <c r="R238" s="63"/>
      <c r="S238" s="63"/>
      <c r="U238" s="19"/>
      <c r="V238" s="30"/>
      <c r="W238" s="31"/>
      <c r="X238" s="32"/>
      <c r="Y238" s="60"/>
      <c r="Z238" s="30"/>
      <c r="AA238" s="31"/>
      <c r="AB238" s="60"/>
      <c r="AD238" s="26"/>
      <c r="AE238" s="24"/>
    </row>
    <row r="239" spans="1:31" s="4" customFormat="1" ht="12.75" customHeight="1" x14ac:dyDescent="0.2">
      <c r="A239" s="16"/>
      <c r="B239" s="3"/>
      <c r="C239" s="3"/>
      <c r="M239" s="63"/>
      <c r="N239" s="63"/>
      <c r="O239" s="63"/>
      <c r="P239" s="63"/>
      <c r="Q239" s="63"/>
      <c r="R239" s="63"/>
      <c r="S239" s="63"/>
      <c r="T239" s="33"/>
      <c r="V239" s="30"/>
      <c r="W239" s="31"/>
      <c r="X239" s="32"/>
      <c r="Y239" s="60"/>
      <c r="Z239" s="30"/>
      <c r="AA239" s="31"/>
      <c r="AB239" s="60"/>
      <c r="AD239" s="24"/>
      <c r="AE239" s="24"/>
    </row>
  </sheetData>
  <sheetProtection sheet="1" objects="1" scenarios="1"/>
  <mergeCells count="44">
    <mergeCell ref="M220:AB222"/>
    <mergeCell ref="S223:AB229"/>
    <mergeCell ref="O226:P226"/>
    <mergeCell ref="O227:P227"/>
    <mergeCell ref="O228:P228"/>
    <mergeCell ref="Q225:R225"/>
    <mergeCell ref="Q226:R226"/>
    <mergeCell ref="Q227:R227"/>
    <mergeCell ref="Q228:R228"/>
    <mergeCell ref="O229:R229"/>
    <mergeCell ref="M223:R223"/>
    <mergeCell ref="O224:P224"/>
    <mergeCell ref="Q224:R224"/>
    <mergeCell ref="O225:P225"/>
    <mergeCell ref="E228:F228"/>
    <mergeCell ref="M229:N229"/>
    <mergeCell ref="M228:N228"/>
    <mergeCell ref="M224:N224"/>
    <mergeCell ref="M225:N225"/>
    <mergeCell ref="M226:N226"/>
    <mergeCell ref="M227:N227"/>
    <mergeCell ref="A226:B226"/>
    <mergeCell ref="A227:B227"/>
    <mergeCell ref="A220:F220"/>
    <mergeCell ref="A222:F223"/>
    <mergeCell ref="K220:L229"/>
    <mergeCell ref="E229:F229"/>
    <mergeCell ref="C224:D224"/>
    <mergeCell ref="A228:B228"/>
    <mergeCell ref="A229:B229"/>
    <mergeCell ref="A224:B224"/>
    <mergeCell ref="B221:D221"/>
    <mergeCell ref="A225:B225"/>
    <mergeCell ref="E224:F224"/>
    <mergeCell ref="E225:F225"/>
    <mergeCell ref="E226:F226"/>
    <mergeCell ref="E227:F227"/>
    <mergeCell ref="A1:AB1"/>
    <mergeCell ref="A208:AB208"/>
    <mergeCell ref="A4:AB4"/>
    <mergeCell ref="N2:T2"/>
    <mergeCell ref="A2:M2"/>
    <mergeCell ref="Y2:AB2"/>
    <mergeCell ref="U2:X2"/>
  </mergeCells>
  <conditionalFormatting sqref="K209:K217 K5:K45 K163:K177 K79:K80 K203:K206 K115:K149">
    <cfRule type="expression" dxfId="14" priority="27">
      <formula>AND($C5&lt;&gt;"",$K5=0)</formula>
    </cfRule>
  </conditionalFormatting>
  <conditionalFormatting sqref="K150:K162">
    <cfRule type="expression" dxfId="13" priority="25">
      <formula>AND($C150&lt;&gt;"",$K150=0)</formula>
    </cfRule>
  </conditionalFormatting>
  <conditionalFormatting sqref="K81">
    <cfRule type="expression" dxfId="12" priority="23">
      <formula>AND($C81&lt;&gt;"",$K81=0)</formula>
    </cfRule>
  </conditionalFormatting>
  <conditionalFormatting sqref="K82:K114">
    <cfRule type="expression" dxfId="11" priority="21">
      <formula>AND($C82&lt;&gt;"",$K82=0)</formula>
    </cfRule>
  </conditionalFormatting>
  <conditionalFormatting sqref="K46:K78">
    <cfRule type="expression" dxfId="10" priority="19">
      <formula>AND($C46&lt;&gt;"",$K46=0)</formula>
    </cfRule>
  </conditionalFormatting>
  <conditionalFormatting sqref="K200:K202">
    <cfRule type="expression" dxfId="9" priority="17">
      <formula>AND($C200&lt;&gt;"",$K200=0)</formula>
    </cfRule>
  </conditionalFormatting>
  <conditionalFormatting sqref="K190:K192">
    <cfRule type="expression" dxfId="8" priority="13">
      <formula>AND($C190&lt;&gt;"",$K190=0)</formula>
    </cfRule>
  </conditionalFormatting>
  <conditionalFormatting sqref="K197:K199">
    <cfRule type="expression" dxfId="7" priority="15">
      <formula>AND($C197&lt;&gt;"",$K197=0)</formula>
    </cfRule>
  </conditionalFormatting>
  <conditionalFormatting sqref="K178:K180">
    <cfRule type="expression" dxfId="6" priority="5">
      <formula>AND($C178&lt;&gt;"",$K178=0)</formula>
    </cfRule>
  </conditionalFormatting>
  <conditionalFormatting sqref="K187:K189">
    <cfRule type="expression" dxfId="5" priority="11">
      <formula>AND($C187&lt;&gt;"",$K187=0)</formula>
    </cfRule>
  </conditionalFormatting>
  <conditionalFormatting sqref="K184:K186">
    <cfRule type="expression" dxfId="4" priority="9">
      <formula>AND($C184&lt;&gt;"",$K184=0)</formula>
    </cfRule>
  </conditionalFormatting>
  <conditionalFormatting sqref="K193:K194">
    <cfRule type="expression" dxfId="3" priority="1">
      <formula>AND($C193&lt;&gt;"",$K193=0)</formula>
    </cfRule>
  </conditionalFormatting>
  <conditionalFormatting sqref="K181:K183">
    <cfRule type="expression" dxfId="2" priority="7">
      <formula>AND($C181&lt;&gt;"",$K181=0)</formula>
    </cfRule>
  </conditionalFormatting>
  <conditionalFormatting sqref="K195:K196">
    <cfRule type="expression" dxfId="1" priority="3">
      <formula>AND($C195&lt;&gt;"",$K195=0)</formula>
    </cfRule>
  </conditionalFormatting>
  <conditionalFormatting sqref="B209:B217 B5:B206">
    <cfRule type="expression" dxfId="0" priority="30">
      <formula>AND($C5&lt;&gt;"",$B5=0,#REF!=0)</formula>
    </cfRule>
  </conditionalFormatting>
  <dataValidations count="2">
    <dataValidation type="whole" allowBlank="1" showInputMessage="1" showErrorMessage="1" sqref="B5:B207 B209:B217">
      <formula1>0</formula1>
      <formula2>1000</formula2>
    </dataValidation>
    <dataValidation type="whole" allowBlank="1" showInputMessage="1" showErrorMessage="1" sqref="K5:K207 K209:K217">
      <formula1>0</formula1>
      <formula2>8760</formula2>
    </dataValidation>
  </dataValidations>
  <pageMargins left="0.39374999999999999" right="0.39374999999999999" top="0.70833333333333337" bottom="0.2361111111111111" header="0.51180555555555551" footer="0.51180555555555551"/>
  <pageSetup paperSize="9" scale="60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ИД!$A$2:$A$7</xm:f>
          </x14:formula1>
          <xm:sqref>C5:C207</xm:sqref>
        </x14:dataValidation>
        <x14:dataValidation type="list" allowBlank="1" showInputMessage="1" showErrorMessage="1">
          <x14:formula1>
            <xm:f>ИД!$A$8:$A$11</xm:f>
          </x14:formula1>
          <xm:sqref>C209:C217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3"/>
  <sheetViews>
    <sheetView workbookViewId="0">
      <selection activeCell="C17" sqref="C17"/>
    </sheetView>
  </sheetViews>
  <sheetFormatPr defaultRowHeight="15" x14ac:dyDescent="0.25"/>
  <cols>
    <col min="1" max="4" width="18" customWidth="1"/>
    <col min="5" max="5" width="14.42578125" customWidth="1"/>
    <col min="6" max="6" width="16.140625" customWidth="1"/>
    <col min="8" max="8" width="21.28515625" customWidth="1"/>
  </cols>
  <sheetData>
    <row r="1" spans="1:10" s="35" customFormat="1" ht="47.25" customHeight="1" thickBot="1" x14ac:dyDescent="0.3">
      <c r="A1" s="50" t="s">
        <v>3</v>
      </c>
      <c r="B1" s="50" t="s">
        <v>4</v>
      </c>
      <c r="C1" s="50" t="s">
        <v>5</v>
      </c>
      <c r="D1" s="50" t="s">
        <v>6</v>
      </c>
      <c r="E1" s="50" t="s">
        <v>49</v>
      </c>
      <c r="F1" s="50" t="s">
        <v>44</v>
      </c>
      <c r="G1" s="50" t="s">
        <v>46</v>
      </c>
      <c r="H1" s="50" t="s">
        <v>48</v>
      </c>
      <c r="I1" s="50" t="s">
        <v>47</v>
      </c>
      <c r="J1" s="50" t="s">
        <v>50</v>
      </c>
    </row>
    <row r="2" spans="1:10" x14ac:dyDescent="0.25">
      <c r="A2" s="51" t="s">
        <v>21</v>
      </c>
      <c r="B2" s="52">
        <v>2</v>
      </c>
      <c r="C2" s="52">
        <v>36</v>
      </c>
      <c r="D2" s="52">
        <v>75.599999999999994</v>
      </c>
      <c r="E2" s="52">
        <v>3</v>
      </c>
      <c r="F2" s="52">
        <v>6150</v>
      </c>
      <c r="G2" s="52">
        <v>1400</v>
      </c>
      <c r="H2" s="52" t="s">
        <v>22</v>
      </c>
      <c r="I2" s="52">
        <v>36</v>
      </c>
      <c r="J2" s="53">
        <v>1</v>
      </c>
    </row>
    <row r="3" spans="1:10" x14ac:dyDescent="0.25">
      <c r="A3" s="54" t="s">
        <v>23</v>
      </c>
      <c r="B3" s="49">
        <v>4</v>
      </c>
      <c r="C3" s="49">
        <v>18</v>
      </c>
      <c r="D3" s="49">
        <v>75.600000000000009</v>
      </c>
      <c r="E3" s="49">
        <v>3</v>
      </c>
      <c r="F3" s="49">
        <v>5500</v>
      </c>
      <c r="G3" s="49">
        <v>1400</v>
      </c>
      <c r="H3" s="49" t="s">
        <v>22</v>
      </c>
      <c r="I3" s="49">
        <v>36</v>
      </c>
      <c r="J3" s="55">
        <v>1</v>
      </c>
    </row>
    <row r="4" spans="1:10" x14ac:dyDescent="0.25">
      <c r="A4" s="54" t="s">
        <v>24</v>
      </c>
      <c r="B4" s="49">
        <v>4</v>
      </c>
      <c r="C4" s="49">
        <v>18</v>
      </c>
      <c r="D4" s="49">
        <v>75.600000000000009</v>
      </c>
      <c r="E4" s="49">
        <v>3</v>
      </c>
      <c r="F4" s="49">
        <v>2200</v>
      </c>
      <c r="G4" s="49">
        <v>800</v>
      </c>
      <c r="H4" s="49" t="s">
        <v>22</v>
      </c>
      <c r="I4" s="49">
        <v>36</v>
      </c>
      <c r="J4" s="55">
        <v>1</v>
      </c>
    </row>
    <row r="5" spans="1:10" x14ac:dyDescent="0.25">
      <c r="A5" s="54" t="s">
        <v>25</v>
      </c>
      <c r="B5" s="49">
        <v>1</v>
      </c>
      <c r="C5" s="49">
        <v>75</v>
      </c>
      <c r="D5" s="49">
        <v>60</v>
      </c>
      <c r="E5" s="49">
        <v>3</v>
      </c>
      <c r="F5" s="49">
        <v>150</v>
      </c>
      <c r="G5" s="49">
        <v>100</v>
      </c>
      <c r="H5" s="49" t="s">
        <v>27</v>
      </c>
      <c r="I5" s="49">
        <v>10</v>
      </c>
      <c r="J5" s="55">
        <v>1</v>
      </c>
    </row>
    <row r="6" spans="1:10" x14ac:dyDescent="0.25">
      <c r="A6" s="54" t="s">
        <v>26</v>
      </c>
      <c r="B6" s="49">
        <v>1</v>
      </c>
      <c r="C6" s="49">
        <v>20</v>
      </c>
      <c r="D6" s="49">
        <v>20</v>
      </c>
      <c r="E6" s="49">
        <v>3</v>
      </c>
      <c r="F6" s="49">
        <v>150</v>
      </c>
      <c r="G6" s="49">
        <v>100</v>
      </c>
      <c r="H6" s="49" t="s">
        <v>27</v>
      </c>
      <c r="I6" s="49">
        <v>10</v>
      </c>
      <c r="J6" s="55">
        <v>1</v>
      </c>
    </row>
    <row r="7" spans="1:10" ht="15.75" thickBot="1" x14ac:dyDescent="0.3">
      <c r="A7" s="56" t="s">
        <v>28</v>
      </c>
      <c r="B7" s="57">
        <v>1</v>
      </c>
      <c r="C7" s="57">
        <v>10</v>
      </c>
      <c r="D7" s="57">
        <v>10.5</v>
      </c>
      <c r="E7" s="57">
        <v>3</v>
      </c>
      <c r="F7" s="57">
        <v>150</v>
      </c>
      <c r="G7" s="57">
        <v>100</v>
      </c>
      <c r="H7" s="49" t="s">
        <v>27</v>
      </c>
      <c r="I7" s="57">
        <v>10</v>
      </c>
      <c r="J7" s="58">
        <v>1</v>
      </c>
    </row>
    <row r="8" spans="1:10" ht="15.75" thickBot="1" x14ac:dyDescent="0.3">
      <c r="A8" s="51" t="s">
        <v>29</v>
      </c>
      <c r="B8" s="52">
        <v>1</v>
      </c>
      <c r="C8" s="52">
        <v>250</v>
      </c>
      <c r="D8" s="52">
        <v>262.5</v>
      </c>
      <c r="E8" s="52">
        <v>3</v>
      </c>
      <c r="F8" s="52">
        <v>12500</v>
      </c>
      <c r="G8" s="52">
        <v>4500</v>
      </c>
      <c r="H8" s="52" t="s">
        <v>22</v>
      </c>
      <c r="I8" s="52">
        <v>75</v>
      </c>
      <c r="J8" s="53">
        <v>1</v>
      </c>
    </row>
    <row r="9" spans="1:10" ht="15.75" thickBot="1" x14ac:dyDescent="0.3">
      <c r="A9" s="54" t="s">
        <v>30</v>
      </c>
      <c r="B9" s="49">
        <v>1</v>
      </c>
      <c r="C9" s="49">
        <v>125</v>
      </c>
      <c r="D9" s="49">
        <v>131.25</v>
      </c>
      <c r="E9" s="49">
        <v>3</v>
      </c>
      <c r="F9" s="49">
        <v>9500</v>
      </c>
      <c r="G9" s="49">
        <v>2870</v>
      </c>
      <c r="H9" s="52" t="s">
        <v>22</v>
      </c>
      <c r="I9" s="49">
        <v>40</v>
      </c>
      <c r="J9" s="55">
        <v>1</v>
      </c>
    </row>
    <row r="10" spans="1:10" ht="15.75" thickBot="1" x14ac:dyDescent="0.3">
      <c r="A10" s="54" t="s">
        <v>31</v>
      </c>
      <c r="B10" s="49">
        <v>1</v>
      </c>
      <c r="C10" s="49">
        <v>125</v>
      </c>
      <c r="D10" s="49">
        <v>420</v>
      </c>
      <c r="E10" s="49">
        <v>3</v>
      </c>
      <c r="F10" s="49">
        <v>17800</v>
      </c>
      <c r="G10" s="49">
        <v>7800</v>
      </c>
      <c r="H10" s="52" t="s">
        <v>22</v>
      </c>
      <c r="I10" s="49">
        <v>150</v>
      </c>
      <c r="J10" s="55">
        <v>1</v>
      </c>
    </row>
    <row r="11" spans="1:10" ht="15.75" thickBot="1" x14ac:dyDescent="0.3">
      <c r="A11" s="56" t="s">
        <v>32</v>
      </c>
      <c r="B11" s="57">
        <v>1</v>
      </c>
      <c r="C11" s="57">
        <v>125</v>
      </c>
      <c r="D11" s="57">
        <v>157.5</v>
      </c>
      <c r="E11" s="57">
        <v>3</v>
      </c>
      <c r="F11" s="57">
        <v>12500</v>
      </c>
      <c r="G11" s="57">
        <v>4500</v>
      </c>
      <c r="H11" s="52" t="s">
        <v>22</v>
      </c>
      <c r="I11" s="57">
        <v>75</v>
      </c>
      <c r="J11" s="58">
        <v>1</v>
      </c>
    </row>
    <row r="13" spans="1:10" x14ac:dyDescent="0.25">
      <c r="A13" s="154" t="s">
        <v>36</v>
      </c>
    </row>
    <row r="14" spans="1:10" x14ac:dyDescent="0.25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  <c r="I14">
        <v>9</v>
      </c>
      <c r="J14">
        <v>10</v>
      </c>
    </row>
    <row r="18" spans="1:2" ht="15.75" thickBot="1" x14ac:dyDescent="0.3"/>
    <row r="19" spans="1:2" ht="16.5" thickTop="1" thickBot="1" x14ac:dyDescent="0.3">
      <c r="A19" s="158" t="s">
        <v>51</v>
      </c>
      <c r="B19" s="158" t="s">
        <v>43</v>
      </c>
    </row>
    <row r="20" spans="1:2" ht="15.75" thickTop="1" x14ac:dyDescent="0.25">
      <c r="A20" s="44" t="s">
        <v>21</v>
      </c>
      <c r="B20" s="157">
        <v>800</v>
      </c>
    </row>
    <row r="21" spans="1:2" x14ac:dyDescent="0.25">
      <c r="A21" s="45" t="s">
        <v>23</v>
      </c>
      <c r="B21" s="28">
        <v>600</v>
      </c>
    </row>
    <row r="22" spans="1:2" x14ac:dyDescent="0.25">
      <c r="A22" s="46" t="s">
        <v>25</v>
      </c>
      <c r="B22" s="28">
        <v>50</v>
      </c>
    </row>
    <row r="23" spans="1:2" x14ac:dyDescent="0.25">
      <c r="A23" s="47" t="s">
        <v>26</v>
      </c>
      <c r="B23" s="28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Калькулятор замены освещения</vt:lpstr>
      <vt:lpstr>ИД</vt:lpstr>
      <vt:lpstr>'Калькулятор замены освещения'!Заголовки_для_печати</vt:lpstr>
      <vt:lpstr>'Калькулятор замены освещения'!Область_печати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2020-08-11T04:13:25Z</dcterms:modified>
</cp:coreProperties>
</file>